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915" activeTab="0"/>
  </bookViews>
  <sheets>
    <sheet name="34" sheetId="1" r:id="rId1"/>
    <sheet name="datasheet (2)" sheetId="2" r:id="rId2"/>
  </sheets>
  <definedNames>
    <definedName name="_xlnm.Print_Area" localSheetId="0">'34'!$A$1:$J$55</definedName>
    <definedName name="_xlnm.Print_Area" localSheetId="1">'datasheet (2)'!$A$1:$M$67</definedName>
  </definedNames>
  <calcPr fullCalcOnLoad="1"/>
</workbook>
</file>

<file path=xl/sharedStrings.xml><?xml version="1.0" encoding="utf-8"?>
<sst xmlns="http://schemas.openxmlformats.org/spreadsheetml/2006/main" count="85" uniqueCount="40">
  <si>
    <t>Data Point</t>
  </si>
  <si>
    <t>Airflow</t>
  </si>
  <si>
    <t>Static P</t>
  </si>
  <si>
    <t>HP</t>
  </si>
  <si>
    <t>Static Eff</t>
  </si>
  <si>
    <t>dBA</t>
  </si>
  <si>
    <t>Date</t>
  </si>
  <si>
    <t>Operator</t>
  </si>
  <si>
    <t>Test Type</t>
  </si>
  <si>
    <t>Test #</t>
  </si>
  <si>
    <t>Shroud Dia</t>
  </si>
  <si>
    <t>Shroud Type</t>
  </si>
  <si>
    <t>Tip Clearance</t>
  </si>
  <si>
    <t>Fan P/N</t>
  </si>
  <si>
    <t>Company</t>
  </si>
  <si>
    <t>Fan S/N</t>
  </si>
  <si>
    <t># of Blades</t>
  </si>
  <si>
    <t>Fan Dia</t>
  </si>
  <si>
    <t>Fan Rotation</t>
  </si>
  <si>
    <t>PW @ Tip</t>
  </si>
  <si>
    <t>Pilot Dia</t>
  </si>
  <si>
    <t>Desired RPM</t>
  </si>
  <si>
    <t>Desired Fan Dia</t>
  </si>
  <si>
    <t>Desired Air Dens</t>
  </si>
  <si>
    <t>Notes</t>
  </si>
  <si>
    <t>JW</t>
  </si>
  <si>
    <t xml:space="preserve"> </t>
  </si>
  <si>
    <t>Dia</t>
  </si>
  <si>
    <t>Fan Law</t>
  </si>
  <si>
    <t>Rpm</t>
  </si>
  <si>
    <t>CW</t>
  </si>
  <si>
    <t>Best</t>
  </si>
  <si>
    <t>Flat Plate</t>
  </si>
  <si>
    <t>ACS</t>
  </si>
  <si>
    <t>Position</t>
  </si>
  <si>
    <t>Static Pcor</t>
  </si>
  <si>
    <t>890200-34</t>
  </si>
  <si>
    <t>Total P</t>
  </si>
  <si>
    <t>Total Eff</t>
  </si>
  <si>
    <t>Thrust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</si>
</sst>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yyyy"/>
    <numFmt numFmtId="167" formatCode="mm/dd/yy"/>
  </numFmts>
  <fonts count="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2"/>
    </font>
    <font>
      <sz val="11.5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3965"/>
          <c:w val="0.91075"/>
          <c:h val="0.603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9604.333300049924</c:v>
                </c:pt>
                <c:pt idx="2">
                  <c:v>14441.930608175473</c:v>
                </c:pt>
                <c:pt idx="3">
                  <c:v>21703.20659670165</c:v>
                </c:pt>
                <c:pt idx="4">
                  <c:v>23901.118678017025</c:v>
                </c:pt>
                <c:pt idx="5">
                  <c:v>27960.405000000002</c:v>
                </c:pt>
                <c:pt idx="6">
                  <c:v>29164.379220779225</c:v>
                </c:pt>
                <c:pt idx="7">
                  <c:v>36326.33841554559</c:v>
                </c:pt>
              </c:numCache>
            </c:numRef>
          </c:xVal>
          <c:yVal>
            <c:numRef>
              <c:f>'datasheet (2)'!$D$29:$K$29</c:f>
              <c:numCache>
                <c:ptCount val="8"/>
                <c:pt idx="0">
                  <c:v>83.92722750517277</c:v>
                </c:pt>
                <c:pt idx="1">
                  <c:v>67.34650107345922</c:v>
                </c:pt>
                <c:pt idx="2">
                  <c:v>60.521205127180934</c:v>
                </c:pt>
                <c:pt idx="3">
                  <c:v>60.0147367807568</c:v>
                </c:pt>
                <c:pt idx="4">
                  <c:v>57.88331843262714</c:v>
                </c:pt>
                <c:pt idx="5">
                  <c:v>53.13548591828639</c:v>
                </c:pt>
                <c:pt idx="6">
                  <c:v>53.41108712786619</c:v>
                </c:pt>
                <c:pt idx="7">
                  <c:v>61.85715327571272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8803.972191712432</c:v>
                </c:pt>
                <c:pt idx="2">
                  <c:v>13238.436390827519</c:v>
                </c:pt>
                <c:pt idx="3">
                  <c:v>19894.606046976514</c:v>
                </c:pt>
                <c:pt idx="4">
                  <c:v>21909.358788182275</c:v>
                </c:pt>
                <c:pt idx="5">
                  <c:v>25630.371250000004</c:v>
                </c:pt>
                <c:pt idx="6">
                  <c:v>26734.01428571429</c:v>
                </c:pt>
                <c:pt idx="7">
                  <c:v>33299.143547583466</c:v>
                </c:pt>
              </c:numCache>
            </c:numRef>
          </c:xVal>
          <c:yVal>
            <c:numRef>
              <c:f>'datasheet (2)'!$D$35:$K$35</c:f>
              <c:numCache>
                <c:ptCount val="8"/>
                <c:pt idx="0">
                  <c:v>64.64533553783853</c:v>
                </c:pt>
                <c:pt idx="1">
                  <c:v>51.873954241188805</c:v>
                </c:pt>
                <c:pt idx="2">
                  <c:v>46.616738439975606</c:v>
                </c:pt>
                <c:pt idx="3">
                  <c:v>46.22662885138155</c:v>
                </c:pt>
                <c:pt idx="4">
                  <c:v>44.584894001057144</c:v>
                </c:pt>
                <c:pt idx="5">
                  <c:v>40.9278540261801</c:v>
                </c:pt>
                <c:pt idx="6">
                  <c:v>41.14013713379046</c:v>
                </c:pt>
                <c:pt idx="7">
                  <c:v>47.64575868632735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8003.611083374937</c:v>
                </c:pt>
                <c:pt idx="2">
                  <c:v>12034.942173479561</c:v>
                </c:pt>
                <c:pt idx="3">
                  <c:v>18086.005497251375</c:v>
                </c:pt>
                <c:pt idx="4">
                  <c:v>19917.59889834752</c:v>
                </c:pt>
                <c:pt idx="5">
                  <c:v>23300.3375</c:v>
                </c:pt>
                <c:pt idx="6">
                  <c:v>24303.649350649353</c:v>
                </c:pt>
                <c:pt idx="7">
                  <c:v>30271.948679621328</c:v>
                </c:pt>
              </c:numCache>
            </c:numRef>
          </c:xVal>
          <c:yVal>
            <c:numRef>
              <c:f>'datasheet (2)'!$D$41:$K$41</c:f>
              <c:numCache>
                <c:ptCount val="8"/>
                <c:pt idx="0">
                  <c:v>48.56899739882683</c:v>
                </c:pt>
                <c:pt idx="1">
                  <c:v>38.97366960269631</c:v>
                </c:pt>
                <c:pt idx="2">
                  <c:v>35.02384555971119</c:v>
                </c:pt>
                <c:pt idx="3">
                  <c:v>34.73075045182685</c:v>
                </c:pt>
                <c:pt idx="4">
                  <c:v>33.49729075962219</c:v>
                </c:pt>
                <c:pt idx="5">
                  <c:v>30.74970249900833</c:v>
                </c:pt>
                <c:pt idx="6">
                  <c:v>30.909193939737378</c:v>
                </c:pt>
                <c:pt idx="7">
                  <c:v>35.79696370122264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7203.249975037444</c:v>
                </c:pt>
                <c:pt idx="2">
                  <c:v>10831.447956131606</c:v>
                </c:pt>
                <c:pt idx="3">
                  <c:v>16277.404947526238</c:v>
                </c:pt>
                <c:pt idx="4">
                  <c:v>17925.83900851277</c:v>
                </c:pt>
                <c:pt idx="5">
                  <c:v>20970.303750000003</c:v>
                </c:pt>
                <c:pt idx="6">
                  <c:v>21873.284415584418</c:v>
                </c:pt>
                <c:pt idx="7">
                  <c:v>27244.753811659197</c:v>
                </c:pt>
              </c:numCache>
            </c:numRef>
          </c:xVal>
          <c:yVal>
            <c:numRef>
              <c:f>'datasheet (2)'!$D$47:$K$47</c:f>
              <c:numCache>
                <c:ptCount val="8"/>
                <c:pt idx="0">
                  <c:v>35.40679910374477</c:v>
                </c:pt>
                <c:pt idx="1">
                  <c:v>28.411805140365615</c:v>
                </c:pt>
                <c:pt idx="2">
                  <c:v>25.53238341302946</c:v>
                </c:pt>
                <c:pt idx="3">
                  <c:v>25.318717079381777</c:v>
                </c:pt>
                <c:pt idx="4">
                  <c:v>24.41952496376458</c:v>
                </c:pt>
                <c:pt idx="5">
                  <c:v>22.416533121777075</c:v>
                </c:pt>
                <c:pt idx="6">
                  <c:v>22.532802382068553</c:v>
                </c:pt>
                <c:pt idx="7">
                  <c:v>26.095986538191305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6402.88886669995</c:v>
                </c:pt>
                <c:pt idx="2">
                  <c:v>9627.95373878365</c:v>
                </c:pt>
                <c:pt idx="3">
                  <c:v>14468.804397801101</c:v>
                </c:pt>
                <c:pt idx="4">
                  <c:v>15934.079118678019</c:v>
                </c:pt>
                <c:pt idx="5">
                  <c:v>18640.27</c:v>
                </c:pt>
                <c:pt idx="6">
                  <c:v>19442.919480519482</c:v>
                </c:pt>
                <c:pt idx="7">
                  <c:v>24217.558943697062</c:v>
                </c:pt>
              </c:numCache>
            </c:numRef>
          </c:xVal>
          <c:yVal>
            <c:numRef>
              <c:f>'datasheet (2)'!$D$53:$K$53</c:f>
              <c:numCache>
                <c:ptCount val="8"/>
                <c:pt idx="0">
                  <c:v>24.867326668199343</c:v>
                </c:pt>
                <c:pt idx="1">
                  <c:v>19.954518836580515</c:v>
                </c:pt>
                <c:pt idx="2">
                  <c:v>17.932208926572134</c:v>
                </c:pt>
                <c:pt idx="3">
                  <c:v>17.78214423133535</c:v>
                </c:pt>
                <c:pt idx="4">
                  <c:v>17.150612868926565</c:v>
                </c:pt>
                <c:pt idx="5">
                  <c:v>15.743847679492267</c:v>
                </c:pt>
                <c:pt idx="6">
                  <c:v>15.825507297145542</c:v>
                </c:pt>
                <c:pt idx="7">
                  <c:v>18.328045415025993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5602.527758362456</c:v>
                </c:pt>
                <c:pt idx="2">
                  <c:v>8424.459521435692</c:v>
                </c:pt>
                <c:pt idx="3">
                  <c:v>12660.203848075962</c:v>
                </c:pt>
                <c:pt idx="4">
                  <c:v>13942.319228843264</c:v>
                </c:pt>
                <c:pt idx="5">
                  <c:v>16310.23625</c:v>
                </c:pt>
                <c:pt idx="6">
                  <c:v>17012.554545454546</c:v>
                </c:pt>
                <c:pt idx="7">
                  <c:v>21190.364075734928</c:v>
                </c:pt>
              </c:numCache>
            </c:numRef>
          </c:xVal>
          <c:yVal>
            <c:numRef>
              <c:f>'datasheet (2)'!$D$59:$K$59</c:f>
              <c:numCache>
                <c:ptCount val="8"/>
                <c:pt idx="0">
                  <c:v>16.6591661077976</c:v>
                </c:pt>
                <c:pt idx="1">
                  <c:v>13.367968673724832</c:v>
                </c:pt>
                <c:pt idx="2">
                  <c:v>12.013179026980936</c:v>
                </c:pt>
                <c:pt idx="3">
                  <c:v>11.912647404976607</c:v>
                </c:pt>
                <c:pt idx="4">
                  <c:v>11.489570730550408</c:v>
                </c:pt>
                <c:pt idx="5">
                  <c:v>10.547147957159854</c:v>
                </c:pt>
                <c:pt idx="6">
                  <c:v>10.601853521329918</c:v>
                </c:pt>
                <c:pt idx="7">
                  <c:v>12.278358549519362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4802.166650024962</c:v>
                </c:pt>
                <c:pt idx="2">
                  <c:v>7220.9653040877365</c:v>
                </c:pt>
                <c:pt idx="3">
                  <c:v>10851.603298350825</c:v>
                </c:pt>
                <c:pt idx="4">
                  <c:v>11950.559339008512</c:v>
                </c:pt>
                <c:pt idx="5">
                  <c:v>13980.202500000001</c:v>
                </c:pt>
                <c:pt idx="6">
                  <c:v>14582.189610389612</c:v>
                </c:pt>
                <c:pt idx="7">
                  <c:v>18163.169207772797</c:v>
                </c:pt>
              </c:numCache>
            </c:numRef>
          </c:xVal>
          <c:yVal>
            <c:numRef>
              <c:f>'datasheet (2)'!$D$65:$K$65</c:f>
              <c:numCache>
                <c:ptCount val="8"/>
                <c:pt idx="0">
                  <c:v>10.490903438146596</c:v>
                </c:pt>
                <c:pt idx="1">
                  <c:v>8.418312634182403</c:v>
                </c:pt>
                <c:pt idx="2">
                  <c:v>7.565150640897617</c:v>
                </c:pt>
                <c:pt idx="3">
                  <c:v>7.5018420975946</c:v>
                </c:pt>
                <c:pt idx="4">
                  <c:v>7.235414804078393</c:v>
                </c:pt>
                <c:pt idx="5">
                  <c:v>6.641935739785799</c:v>
                </c:pt>
                <c:pt idx="6">
                  <c:v>6.676385890983274</c:v>
                </c:pt>
                <c:pt idx="7">
                  <c:v>7.73214415946409</c:v>
                </c:pt>
              </c:numCache>
            </c:numRef>
          </c:yVal>
          <c:smooth val="0"/>
        </c:ser>
        <c:axId val="20542586"/>
        <c:axId val="50665547"/>
      </c:scatterChart>
      <c:valAx>
        <c:axId val="2054258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in"/>
        <c:tickLblPos val="nextTo"/>
        <c:crossAx val="50665547"/>
        <c:crosses val="autoZero"/>
        <c:crossBetween val="midCat"/>
        <c:dispUnits/>
      </c:valAx>
      <c:valAx>
        <c:axId val="5066554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Horsepower (HP)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20542586"/>
        <c:crosses val="autoZero"/>
        <c:crossBetween val="midCat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7025"/>
          <c:w val="0.9355"/>
          <c:h val="0.753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'datasheet (2)'!$A$27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(2)'!$D$27:$K$27</c:f>
              <c:numCache>
                <c:ptCount val="8"/>
                <c:pt idx="0">
                  <c:v>0</c:v>
                </c:pt>
                <c:pt idx="1">
                  <c:v>9604.333300049924</c:v>
                </c:pt>
                <c:pt idx="2">
                  <c:v>14441.930608175473</c:v>
                </c:pt>
                <c:pt idx="3">
                  <c:v>21703.20659670165</c:v>
                </c:pt>
                <c:pt idx="4">
                  <c:v>23901.118678017025</c:v>
                </c:pt>
                <c:pt idx="5">
                  <c:v>27960.405000000002</c:v>
                </c:pt>
                <c:pt idx="6">
                  <c:v>29164.379220779225</c:v>
                </c:pt>
                <c:pt idx="7">
                  <c:v>36326.33841554559</c:v>
                </c:pt>
              </c:numCache>
            </c:numRef>
          </c:xVal>
          <c:yVal>
            <c:numRef>
              <c:f>'datasheet (2)'!$D$28:$K$28</c:f>
              <c:numCache>
                <c:ptCount val="8"/>
                <c:pt idx="0">
                  <c:v>12.783955126297469</c:v>
                </c:pt>
                <c:pt idx="1">
                  <c:v>9.785660999264957</c:v>
                </c:pt>
                <c:pt idx="2">
                  <c:v>8.03873523994318</c:v>
                </c:pt>
                <c:pt idx="3">
                  <c:v>6.473524856762024</c:v>
                </c:pt>
                <c:pt idx="4">
                  <c:v>5.742655044158627</c:v>
                </c:pt>
                <c:pt idx="5">
                  <c:v>4.82688</c:v>
                </c:pt>
                <c:pt idx="6">
                  <c:v>4.141792273660406</c:v>
                </c:pt>
                <c:pt idx="7">
                  <c:v>2.4767126715687917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'datasheet (2)'!$A$33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(2)'!$D$33:$K$33</c:f>
              <c:numCache>
                <c:ptCount val="8"/>
                <c:pt idx="0">
                  <c:v>0</c:v>
                </c:pt>
                <c:pt idx="1">
                  <c:v>8803.972191712432</c:v>
                </c:pt>
                <c:pt idx="2">
                  <c:v>13238.436390827519</c:v>
                </c:pt>
                <c:pt idx="3">
                  <c:v>19894.606046976514</c:v>
                </c:pt>
                <c:pt idx="4">
                  <c:v>21909.358788182275</c:v>
                </c:pt>
                <c:pt idx="5">
                  <c:v>25630.371250000004</c:v>
                </c:pt>
                <c:pt idx="6">
                  <c:v>26734.01428571429</c:v>
                </c:pt>
                <c:pt idx="7">
                  <c:v>33299.143547583466</c:v>
                </c:pt>
              </c:numCache>
            </c:numRef>
          </c:xVal>
          <c:yVal>
            <c:numRef>
              <c:f>'datasheet (2)'!$D$34:$K$34</c:f>
              <c:numCache>
                <c:ptCount val="8"/>
                <c:pt idx="0">
                  <c:v>10.74207340473607</c:v>
                </c:pt>
                <c:pt idx="1">
                  <c:v>8.222673478549028</c:v>
                </c:pt>
                <c:pt idx="2">
                  <c:v>6.754770583563369</c:v>
                </c:pt>
                <c:pt idx="3">
                  <c:v>5.439559081029202</c:v>
                </c:pt>
                <c:pt idx="4">
                  <c:v>4.825425419049958</c:v>
                </c:pt>
                <c:pt idx="5">
                  <c:v>4.05592</c:v>
                </c:pt>
                <c:pt idx="6">
                  <c:v>3.4802560077285363</c:v>
                </c:pt>
                <c:pt idx="7">
                  <c:v>2.0811266198598877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'datasheet (2)'!$A$39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(2)'!$D$39:$K$39</c:f>
              <c:numCache>
                <c:ptCount val="8"/>
                <c:pt idx="0">
                  <c:v>0</c:v>
                </c:pt>
                <c:pt idx="1">
                  <c:v>8003.611083374937</c:v>
                </c:pt>
                <c:pt idx="2">
                  <c:v>12034.942173479561</c:v>
                </c:pt>
                <c:pt idx="3">
                  <c:v>18086.005497251375</c:v>
                </c:pt>
                <c:pt idx="4">
                  <c:v>19917.59889834752</c:v>
                </c:pt>
                <c:pt idx="5">
                  <c:v>23300.3375</c:v>
                </c:pt>
                <c:pt idx="6">
                  <c:v>24303.649350649353</c:v>
                </c:pt>
                <c:pt idx="7">
                  <c:v>30271.948679621328</c:v>
                </c:pt>
              </c:numCache>
            </c:numRef>
          </c:xVal>
          <c:yVal>
            <c:numRef>
              <c:f>'datasheet (2)'!$D$40:$K$40</c:f>
              <c:numCache>
                <c:ptCount val="8"/>
                <c:pt idx="0">
                  <c:v>8.877746615484353</c:v>
                </c:pt>
                <c:pt idx="1">
                  <c:v>6.79559791615622</c:v>
                </c:pt>
                <c:pt idx="2">
                  <c:v>5.5824550277383205</c:v>
                </c:pt>
                <c:pt idx="3">
                  <c:v>4.495503372751406</c:v>
                </c:pt>
                <c:pt idx="4">
                  <c:v>3.9879548917768246</c:v>
                </c:pt>
                <c:pt idx="5">
                  <c:v>3.352</c:v>
                </c:pt>
                <c:pt idx="6">
                  <c:v>2.876244634486393</c:v>
                </c:pt>
                <c:pt idx="7">
                  <c:v>1.7199393552561053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'datasheet (2)'!$A$45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(2)'!$D$45:$K$45</c:f>
              <c:numCache>
                <c:ptCount val="8"/>
                <c:pt idx="0">
                  <c:v>0</c:v>
                </c:pt>
                <c:pt idx="1">
                  <c:v>7203.249975037444</c:v>
                </c:pt>
                <c:pt idx="2">
                  <c:v>10831.447956131606</c:v>
                </c:pt>
                <c:pt idx="3">
                  <c:v>16277.404947526238</c:v>
                </c:pt>
                <c:pt idx="4">
                  <c:v>17925.83900851277</c:v>
                </c:pt>
                <c:pt idx="5">
                  <c:v>20970.303750000003</c:v>
                </c:pt>
                <c:pt idx="6">
                  <c:v>21873.284415584418</c:v>
                </c:pt>
                <c:pt idx="7">
                  <c:v>27244.753811659197</c:v>
                </c:pt>
              </c:numCache>
            </c:numRef>
          </c:xVal>
          <c:yVal>
            <c:numRef>
              <c:f>'datasheet (2)'!$D$46:$K$46</c:f>
              <c:numCache>
                <c:ptCount val="8"/>
                <c:pt idx="0">
                  <c:v>7.1909747585423265</c:v>
                </c:pt>
                <c:pt idx="1">
                  <c:v>5.504434312086539</c:v>
                </c:pt>
                <c:pt idx="2">
                  <c:v>4.52178857246804</c:v>
                </c:pt>
                <c:pt idx="3">
                  <c:v>3.641357731928639</c:v>
                </c:pt>
                <c:pt idx="4">
                  <c:v>3.230243462339228</c:v>
                </c:pt>
                <c:pt idx="5">
                  <c:v>2.71512</c:v>
                </c:pt>
                <c:pt idx="6">
                  <c:v>2.3297581539339784</c:v>
                </c:pt>
                <c:pt idx="7">
                  <c:v>1.3931508777574453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'datasheet (2)'!$A$51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(2)'!$D$51:$K$51</c:f>
              <c:numCache>
                <c:ptCount val="8"/>
                <c:pt idx="0">
                  <c:v>0</c:v>
                </c:pt>
                <c:pt idx="1">
                  <c:v>6402.88886669995</c:v>
                </c:pt>
                <c:pt idx="2">
                  <c:v>9627.95373878365</c:v>
                </c:pt>
                <c:pt idx="3">
                  <c:v>14468.804397801101</c:v>
                </c:pt>
                <c:pt idx="4">
                  <c:v>15934.079118678019</c:v>
                </c:pt>
                <c:pt idx="5">
                  <c:v>18640.27</c:v>
                </c:pt>
                <c:pt idx="6">
                  <c:v>19442.919480519482</c:v>
                </c:pt>
                <c:pt idx="7">
                  <c:v>24217.558943697062</c:v>
                </c:pt>
              </c:numCache>
            </c:numRef>
          </c:xVal>
          <c:yVal>
            <c:numRef>
              <c:f>'datasheet (2)'!$D$52:$K$52</c:f>
              <c:numCache>
                <c:ptCount val="8"/>
                <c:pt idx="0">
                  <c:v>5.6817578339099875</c:v>
                </c:pt>
                <c:pt idx="1">
                  <c:v>4.349182666339981</c:v>
                </c:pt>
                <c:pt idx="2">
                  <c:v>3.5727712177525257</c:v>
                </c:pt>
                <c:pt idx="3">
                  <c:v>2.8771221585609004</c:v>
                </c:pt>
                <c:pt idx="4">
                  <c:v>2.552291130737168</c:v>
                </c:pt>
                <c:pt idx="5">
                  <c:v>2.1452800000000005</c:v>
                </c:pt>
                <c:pt idx="6">
                  <c:v>1.840796566071292</c:v>
                </c:pt>
                <c:pt idx="7">
                  <c:v>1.1007611873639076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'datasheet (2)'!$A$57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(2)'!$D$57:$K$57</c:f>
              <c:numCache>
                <c:ptCount val="8"/>
                <c:pt idx="0">
                  <c:v>0</c:v>
                </c:pt>
                <c:pt idx="1">
                  <c:v>5602.527758362456</c:v>
                </c:pt>
                <c:pt idx="2">
                  <c:v>8424.459521435692</c:v>
                </c:pt>
                <c:pt idx="3">
                  <c:v>12660.203848075962</c:v>
                </c:pt>
                <c:pt idx="4">
                  <c:v>13942.319228843264</c:v>
                </c:pt>
                <c:pt idx="5">
                  <c:v>16310.23625</c:v>
                </c:pt>
                <c:pt idx="6">
                  <c:v>17012.554545454546</c:v>
                </c:pt>
                <c:pt idx="7">
                  <c:v>21190.364075734928</c:v>
                </c:pt>
              </c:numCache>
            </c:numRef>
          </c:xVal>
          <c:yVal>
            <c:numRef>
              <c:f>'datasheet (2)'!$D$58:$K$58</c:f>
              <c:numCache>
                <c:ptCount val="8"/>
                <c:pt idx="0">
                  <c:v>4.350095841587333</c:v>
                </c:pt>
                <c:pt idx="1">
                  <c:v>3.3298429789165476</c:v>
                </c:pt>
                <c:pt idx="2">
                  <c:v>2.7354029635917767</c:v>
                </c:pt>
                <c:pt idx="3">
                  <c:v>2.2027966526481886</c:v>
                </c:pt>
                <c:pt idx="4">
                  <c:v>1.9540978969706437</c:v>
                </c:pt>
                <c:pt idx="5">
                  <c:v>1.6424799999999997</c:v>
                </c:pt>
                <c:pt idx="6">
                  <c:v>1.4093598708983324</c:v>
                </c:pt>
                <c:pt idx="7">
                  <c:v>0.8427702840754915</c:v>
                </c:pt>
              </c:numCache>
            </c:numRef>
          </c:yVal>
          <c:smooth val="0"/>
        </c:ser>
        <c:ser>
          <c:idx val="0"/>
          <c:order val="6"/>
          <c:tx>
            <c:strRef>
              <c:f>'datasheet (2)'!$A$63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'datasheet (2)'!$D$63:$K$63</c:f>
              <c:numCache>
                <c:ptCount val="8"/>
                <c:pt idx="0">
                  <c:v>0</c:v>
                </c:pt>
                <c:pt idx="1">
                  <c:v>4802.166650024962</c:v>
                </c:pt>
                <c:pt idx="2">
                  <c:v>7220.9653040877365</c:v>
                </c:pt>
                <c:pt idx="3">
                  <c:v>10851.603298350825</c:v>
                </c:pt>
                <c:pt idx="4">
                  <c:v>11950.559339008512</c:v>
                </c:pt>
                <c:pt idx="5">
                  <c:v>13980.202500000001</c:v>
                </c:pt>
                <c:pt idx="6">
                  <c:v>14582.189610389612</c:v>
                </c:pt>
                <c:pt idx="7">
                  <c:v>18163.169207772797</c:v>
                </c:pt>
              </c:numCache>
            </c:numRef>
          </c:xVal>
          <c:yVal>
            <c:numRef>
              <c:f>'datasheet (2)'!$D$64:$K$64</c:f>
              <c:numCache>
                <c:ptCount val="8"/>
                <c:pt idx="0">
                  <c:v>3.1959887815743673</c:v>
                </c:pt>
                <c:pt idx="1">
                  <c:v>2.4464152498162393</c:v>
                </c:pt>
                <c:pt idx="2">
                  <c:v>2.009683809985795</c:v>
                </c:pt>
                <c:pt idx="3">
                  <c:v>1.618381214190506</c:v>
                </c:pt>
                <c:pt idx="4">
                  <c:v>1.4356637610396568</c:v>
                </c:pt>
                <c:pt idx="5">
                  <c:v>1.20672</c:v>
                </c:pt>
                <c:pt idx="6">
                  <c:v>1.0354480684151015</c:v>
                </c:pt>
                <c:pt idx="7">
                  <c:v>0.6191781678921979</c:v>
                </c:pt>
              </c:numCache>
            </c:numRef>
          </c:yVal>
          <c:smooth val="0"/>
        </c:ser>
        <c:axId val="53336740"/>
        <c:axId val="10268613"/>
      </c:scatterChart>
      <c:valAx>
        <c:axId val="5333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in"/>
        <c:tickLblPos val="nextTo"/>
        <c:crossAx val="10268613"/>
        <c:crosses val="autoZero"/>
        <c:crossBetween val="midCat"/>
        <c:dispUnits/>
      </c:valAx>
      <c:valAx>
        <c:axId val="10268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Static Pressure (in H2O)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in"/>
        <c:minorTickMark val="in"/>
        <c:tickLblPos val="nextTo"/>
        <c:crossAx val="53336740"/>
        <c:crosses val="autoZero"/>
        <c:crossBetween val="midCat"/>
        <c:dispUnits/>
        <c:majorUnit val="1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</cdr:x>
      <cdr:y>0.0675</cdr:y>
    </cdr:from>
    <cdr:to>
      <cdr:x>0.77825</cdr:x>
      <cdr:y>0.35525</cdr:y>
    </cdr:to>
    <cdr:sp>
      <cdr:nvSpPr>
        <cdr:cNvPr id="1" name="TextBox 1"/>
        <cdr:cNvSpPr txBox="1">
          <a:spLocks noChangeArrowheads="1"/>
        </cdr:cNvSpPr>
      </cdr:nvSpPr>
      <cdr:spPr>
        <a:xfrm>
          <a:off x="1504950" y="276225"/>
          <a:ext cx="3324225" cy="1181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525" b="1" i="0" u="none" baseline="0">
              <a:latin typeface="Arial"/>
              <a:ea typeface="Arial"/>
              <a:cs typeface="Arial"/>
            </a:rPr>
            <a:t>AMERICAN COOLING SYSTEMS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
890XXX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
DIA:  34 in  RPM:   Various    TIP CLEARANCE:  .25
SHROUD:  FLAT PLATE                   BLOCKAGE:   None
</a:t>
          </a:r>
        </a:p>
      </cdr:txBody>
    </cdr:sp>
  </cdr:relSizeAnchor>
  <cdr:relSizeAnchor xmlns:cdr="http://schemas.openxmlformats.org/drawingml/2006/chartDrawing">
    <cdr:from>
      <cdr:x>0.03125</cdr:x>
      <cdr:y>0.0405</cdr:y>
    </cdr:from>
    <cdr:to>
      <cdr:x>0.229</cdr:x>
      <cdr:y>0.233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161925"/>
          <a:ext cx="1228725" cy="790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0.4915</cdr:x>
      <cdr:y>0.49875</cdr:y>
    </cdr:from>
    <cdr:to>
      <cdr:x>0.512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190750"/>
          <a:ext cx="123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'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114300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62103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27</xdr:row>
      <xdr:rowOff>114300</xdr:rowOff>
    </xdr:from>
    <xdr:to>
      <xdr:col>10</xdr:col>
      <xdr:colOff>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66675" y="4486275"/>
        <a:ext cx="6029325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371475</xdr:colOff>
      <xdr:row>21</xdr:row>
      <xdr:rowOff>152400</xdr:rowOff>
    </xdr:from>
    <xdr:to>
      <xdr:col>5</xdr:col>
      <xdr:colOff>85725</xdr:colOff>
      <xdr:row>22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809875" y="3552825"/>
          <a:ext cx="3238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342900</xdr:colOff>
      <xdr:row>21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657600" y="3238500"/>
          <a:ext cx="3429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7</xdr:col>
      <xdr:colOff>142875</xdr:colOff>
      <xdr:row>17</xdr:row>
      <xdr:rowOff>0</xdr:rowOff>
    </xdr:from>
    <xdr:to>
      <xdr:col>7</xdr:col>
      <xdr:colOff>485775</xdr:colOff>
      <xdr:row>18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10075" y="2752725"/>
          <a:ext cx="342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8</xdr:col>
      <xdr:colOff>390525</xdr:colOff>
      <xdr:row>13</xdr:row>
      <xdr:rowOff>28575</xdr:rowOff>
    </xdr:from>
    <xdr:to>
      <xdr:col>9</xdr:col>
      <xdr:colOff>180975</xdr:colOff>
      <xdr:row>14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267325" y="2133600"/>
          <a:ext cx="4000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  <xdr:twoCellAnchor>
    <xdr:from>
      <xdr:col>1</xdr:col>
      <xdr:colOff>9525</xdr:colOff>
      <xdr:row>44</xdr:row>
      <xdr:rowOff>28575</xdr:rowOff>
    </xdr:from>
    <xdr:to>
      <xdr:col>1</xdr:col>
      <xdr:colOff>390525</xdr:colOff>
      <xdr:row>45</xdr:row>
      <xdr:rowOff>38100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19125" y="71532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1200</a:t>
          </a:r>
        </a:p>
      </xdr:txBody>
    </xdr:sp>
    <xdr:clientData/>
  </xdr:twoCellAnchor>
  <xdr:twoCellAnchor>
    <xdr:from>
      <xdr:col>1</xdr:col>
      <xdr:colOff>47625</xdr:colOff>
      <xdr:row>40</xdr:row>
      <xdr:rowOff>123825</xdr:rowOff>
    </xdr:from>
    <xdr:to>
      <xdr:col>1</xdr:col>
      <xdr:colOff>428625</xdr:colOff>
      <xdr:row>41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57225" y="6600825"/>
          <a:ext cx="381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1600</a:t>
          </a:r>
        </a:p>
      </xdr:txBody>
    </xdr:sp>
    <xdr:clientData/>
  </xdr:twoCellAnchor>
  <xdr:twoCellAnchor>
    <xdr:from>
      <xdr:col>1</xdr:col>
      <xdr:colOff>47625</xdr:colOff>
      <xdr:row>37</xdr:row>
      <xdr:rowOff>28575</xdr:rowOff>
    </xdr:from>
    <xdr:to>
      <xdr:col>1</xdr:col>
      <xdr:colOff>409575</xdr:colOff>
      <xdr:row>38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57225" y="6019800"/>
          <a:ext cx="3619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1</xdr:col>
      <xdr:colOff>28575</xdr:colOff>
      <xdr:row>32</xdr:row>
      <xdr:rowOff>0</xdr:rowOff>
    </xdr:from>
    <xdr:to>
      <xdr:col>1</xdr:col>
      <xdr:colOff>409575</xdr:colOff>
      <xdr:row>33</xdr:row>
      <xdr:rowOff>9525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38175" y="5181600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2400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75" zoomScaleNormal="50" zoomScaleSheetLayoutView="75" workbookViewId="0" topLeftCell="A1">
      <selection activeCell="L19" sqref="L19"/>
    </sheetView>
  </sheetViews>
  <sheetFormatPr defaultColWidth="9.140625" defaultRowHeight="12.75"/>
  <sheetData/>
  <printOptions/>
  <pageMargins left="0.45" right="0.32" top="0.49" bottom="0.56" header="0.5" footer="0.5"/>
  <pageSetup horizontalDpi="300" verticalDpi="300" orientation="portrait" r:id="rId2"/>
  <headerFooter alignWithMargins="0">
    <oddFooter>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7.7109375" style="0" customWidth="1"/>
    <col min="2" max="2" width="10.00390625" style="0" customWidth="1"/>
    <col min="3" max="3" width="11.421875" style="0" customWidth="1"/>
  </cols>
  <sheetData>
    <row r="5" spans="1:11" ht="13.5" thickBot="1">
      <c r="A5" s="9" t="s">
        <v>6</v>
      </c>
      <c r="B5" s="10">
        <v>38798</v>
      </c>
      <c r="C5" s="2" t="s">
        <v>0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</row>
    <row r="6" spans="1:11" ht="12.75">
      <c r="A6" s="9" t="s">
        <v>7</v>
      </c>
      <c r="B6" s="10" t="s">
        <v>25</v>
      </c>
      <c r="C6" s="4" t="s">
        <v>1</v>
      </c>
      <c r="D6" s="5">
        <v>0</v>
      </c>
      <c r="E6" s="5">
        <v>8003.611083374937</v>
      </c>
      <c r="F6" s="5">
        <v>12034.942173479561</v>
      </c>
      <c r="G6" s="5">
        <v>18086.005497251375</v>
      </c>
      <c r="H6" s="5">
        <v>19917.59889834752</v>
      </c>
      <c r="I6" s="5">
        <v>23300.3375</v>
      </c>
      <c r="J6" s="5">
        <v>24303.649350649353</v>
      </c>
      <c r="K6" s="5">
        <v>30271.948679621328</v>
      </c>
    </row>
    <row r="7" spans="1:11" ht="12.75">
      <c r="A7" s="9" t="s">
        <v>8</v>
      </c>
      <c r="B7" s="10" t="s">
        <v>31</v>
      </c>
      <c r="C7" t="s">
        <v>35</v>
      </c>
      <c r="D7">
        <v>8.877746615484353</v>
      </c>
      <c r="E7">
        <v>6.79559791615622</v>
      </c>
      <c r="F7">
        <v>5.5824550277383205</v>
      </c>
      <c r="G7">
        <v>4.495503372751406</v>
      </c>
      <c r="H7">
        <v>3.9879548917768246</v>
      </c>
      <c r="I7">
        <v>3.352</v>
      </c>
      <c r="J7">
        <v>2.876244634486393</v>
      </c>
      <c r="K7">
        <v>1.7199393552561053</v>
      </c>
    </row>
    <row r="8" spans="1:11" ht="12.75">
      <c r="A8" s="9" t="s">
        <v>9</v>
      </c>
      <c r="B8" s="11">
        <v>864</v>
      </c>
      <c r="C8" s="4" t="s">
        <v>3</v>
      </c>
      <c r="D8" s="6">
        <v>48.56899739882683</v>
      </c>
      <c r="E8" s="6">
        <v>38.97366960269631</v>
      </c>
      <c r="F8" s="6">
        <v>35.02384555971119</v>
      </c>
      <c r="G8" s="6">
        <v>34.73075045182685</v>
      </c>
      <c r="H8" s="6">
        <v>33.49729075962219</v>
      </c>
      <c r="I8" s="6">
        <v>30.74970249900833</v>
      </c>
      <c r="J8" s="6">
        <v>30.909193939737378</v>
      </c>
      <c r="K8" s="6">
        <v>35.79696370122264</v>
      </c>
    </row>
    <row r="9" spans="1:11" ht="12.75">
      <c r="A9" s="9" t="s">
        <v>10</v>
      </c>
      <c r="B9" s="11">
        <v>34.5</v>
      </c>
      <c r="C9" s="4" t="s">
        <v>4</v>
      </c>
      <c r="D9" s="7">
        <v>0</v>
      </c>
      <c r="E9" s="7">
        <v>0.21979758201657246</v>
      </c>
      <c r="F9" s="7">
        <v>0.30212451755272085</v>
      </c>
      <c r="G9" s="7">
        <v>0.36871208887293794</v>
      </c>
      <c r="H9" s="7">
        <v>0.3734720407191972</v>
      </c>
      <c r="I9" s="7">
        <v>0.40004225016963046</v>
      </c>
      <c r="J9" s="7">
        <v>0.35619694534177365</v>
      </c>
      <c r="K9" s="7">
        <v>0.22908037178258764</v>
      </c>
    </row>
    <row r="10" spans="1:11" ht="12.75">
      <c r="A10" s="9" t="s">
        <v>11</v>
      </c>
      <c r="B10" s="10" t="s">
        <v>32</v>
      </c>
      <c r="C10" s="4" t="s">
        <v>37</v>
      </c>
      <c r="D10" s="6">
        <v>8.877746615484353</v>
      </c>
      <c r="E10" s="6">
        <v>6.918357777161807</v>
      </c>
      <c r="F10" s="6">
        <v>5.860024979464269</v>
      </c>
      <c r="G10" s="6">
        <v>5.122362207616002</v>
      </c>
      <c r="H10" s="6">
        <v>4.748208340089948</v>
      </c>
      <c r="I10" s="6">
        <v>4.39242039651983</v>
      </c>
      <c r="J10" s="6">
        <v>4.0081950816443115</v>
      </c>
      <c r="K10" s="6">
        <v>3.476103843816398</v>
      </c>
    </row>
    <row r="11" spans="1:11" ht="12.75">
      <c r="A11" s="9" t="s">
        <v>12</v>
      </c>
      <c r="B11" s="1">
        <v>0.25</v>
      </c>
      <c r="C11" s="4" t="s">
        <v>38</v>
      </c>
      <c r="D11" s="7">
        <v>0</v>
      </c>
      <c r="E11" s="7">
        <v>0.22376814074453508</v>
      </c>
      <c r="F11" s="7">
        <v>0.31714670534207945</v>
      </c>
      <c r="G11" s="7">
        <v>0.42012578190503125</v>
      </c>
      <c r="H11" s="7">
        <v>0.4446697885650368</v>
      </c>
      <c r="I11" s="7">
        <v>0.5242105426953381</v>
      </c>
      <c r="J11" s="7">
        <v>0.4963787945216171</v>
      </c>
      <c r="K11" s="7">
        <v>0.46298560380215803</v>
      </c>
    </row>
    <row r="12" spans="1:11" ht="12.75">
      <c r="A12" s="9" t="s">
        <v>13</v>
      </c>
      <c r="B12" s="1" t="s">
        <v>36</v>
      </c>
      <c r="C12" s="4" t="s">
        <v>5</v>
      </c>
      <c r="D12" s="8">
        <v>123.02172558870089</v>
      </c>
      <c r="E12" s="8">
        <v>121.96745231852024</v>
      </c>
      <c r="F12" s="8">
        <v>118.93495334897909</v>
      </c>
      <c r="G12" s="8">
        <v>113.98914535138849</v>
      </c>
      <c r="H12" s="8">
        <v>113.03259653966393</v>
      </c>
      <c r="I12" s="8">
        <v>115</v>
      </c>
      <c r="J12" s="8">
        <v>114.97829612603407</v>
      </c>
      <c r="K12" s="8">
        <v>115.92413115882478</v>
      </c>
    </row>
    <row r="13" spans="1:11" ht="12.75">
      <c r="A13" s="9" t="s">
        <v>14</v>
      </c>
      <c r="B13" s="1" t="s">
        <v>33</v>
      </c>
      <c r="C13" s="4" t="s">
        <v>34</v>
      </c>
      <c r="D13">
        <v>-2.6</v>
      </c>
      <c r="E13">
        <v>-1.89</v>
      </c>
      <c r="F13">
        <v>-1.38</v>
      </c>
      <c r="G13">
        <v>-0.46</v>
      </c>
      <c r="H13">
        <v>0</v>
      </c>
      <c r="I13">
        <v>0</v>
      </c>
      <c r="J13">
        <v>0</v>
      </c>
      <c r="K13">
        <v>0</v>
      </c>
    </row>
    <row r="14" spans="1:11" ht="12.75">
      <c r="A14" s="9" t="s">
        <v>15</v>
      </c>
      <c r="B14" s="1">
        <v>0</v>
      </c>
      <c r="C14" t="s">
        <v>39</v>
      </c>
      <c r="D14">
        <v>274</v>
      </c>
      <c r="E14">
        <v>223</v>
      </c>
      <c r="F14">
        <v>194</v>
      </c>
      <c r="G14">
        <v>176</v>
      </c>
      <c r="H14">
        <v>161</v>
      </c>
      <c r="I14">
        <v>136</v>
      </c>
      <c r="J14">
        <v>131</v>
      </c>
      <c r="K14">
        <v>141</v>
      </c>
    </row>
    <row r="15" spans="1:2" ht="12.75">
      <c r="A15" s="9" t="s">
        <v>16</v>
      </c>
      <c r="B15" s="1">
        <v>8</v>
      </c>
    </row>
    <row r="16" spans="1:2" ht="12.75">
      <c r="A16" s="9" t="s">
        <v>17</v>
      </c>
      <c r="B16" s="1">
        <v>34</v>
      </c>
    </row>
    <row r="17" spans="1:2" ht="12.75">
      <c r="A17" s="9" t="s">
        <v>18</v>
      </c>
      <c r="B17" s="1" t="s">
        <v>30</v>
      </c>
    </row>
    <row r="18" spans="1:2" ht="12.75">
      <c r="A18" s="9" t="s">
        <v>19</v>
      </c>
      <c r="B18" s="1">
        <v>3.125</v>
      </c>
    </row>
    <row r="19" spans="1:2" ht="12.75">
      <c r="A19" s="9" t="s">
        <v>20</v>
      </c>
      <c r="B19" s="1">
        <v>2</v>
      </c>
    </row>
    <row r="20" spans="1:2" ht="12.75">
      <c r="A20" s="9" t="s">
        <v>21</v>
      </c>
      <c r="B20" s="1">
        <v>2000</v>
      </c>
    </row>
    <row r="21" spans="1:2" ht="12.75">
      <c r="A21" s="9" t="s">
        <v>22</v>
      </c>
      <c r="B21" s="1">
        <v>34</v>
      </c>
    </row>
    <row r="22" spans="1:2" ht="12.75">
      <c r="A22" s="9" t="s">
        <v>23</v>
      </c>
      <c r="B22" s="1">
        <v>0.075</v>
      </c>
    </row>
    <row r="23" spans="1:2" ht="12.75">
      <c r="A23" s="9" t="s">
        <v>24</v>
      </c>
      <c r="B23" s="1" t="s">
        <v>26</v>
      </c>
    </row>
    <row r="24" spans="1:2" ht="12.75">
      <c r="A24" s="9"/>
      <c r="B24" s="1"/>
    </row>
    <row r="25" spans="1:2" ht="12.75">
      <c r="A25" s="9"/>
      <c r="B25" s="1"/>
    </row>
    <row r="26" spans="1:11" ht="13.5" thickBot="1">
      <c r="A26" s="9" t="s">
        <v>28</v>
      </c>
      <c r="B26" s="1"/>
      <c r="C26" s="2" t="s">
        <v>0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12.75">
      <c r="A27" s="9"/>
      <c r="B27" s="1"/>
      <c r="C27" s="4" t="s">
        <v>1</v>
      </c>
      <c r="D27" s="5">
        <f>D6*($B$28/$B$16)^3*($B$29/$B$20)</f>
        <v>0</v>
      </c>
      <c r="E27" s="5">
        <f aca="true" t="shared" si="0" ref="E27:K27">E6*($B$28/$B$16)^3*($B$29/$B$20)</f>
        <v>9604.333300049924</v>
      </c>
      <c r="F27" s="5">
        <f t="shared" si="0"/>
        <v>14441.930608175473</v>
      </c>
      <c r="G27" s="5">
        <f t="shared" si="0"/>
        <v>21703.20659670165</v>
      </c>
      <c r="H27" s="5">
        <f t="shared" si="0"/>
        <v>23901.118678017025</v>
      </c>
      <c r="I27" s="5">
        <f t="shared" si="0"/>
        <v>27960.405000000002</v>
      </c>
      <c r="J27" s="5">
        <f t="shared" si="0"/>
        <v>29164.379220779225</v>
      </c>
      <c r="K27" s="5">
        <f t="shared" si="0"/>
        <v>36326.33841554559</v>
      </c>
    </row>
    <row r="28" spans="1:11" ht="12.75">
      <c r="A28" s="9" t="s">
        <v>27</v>
      </c>
      <c r="B28" s="1">
        <v>34</v>
      </c>
      <c r="C28" s="4" t="s">
        <v>2</v>
      </c>
      <c r="D28" s="6">
        <f>D7*($B$28/$B$16)^2*($B$29/$B$20)^2</f>
        <v>12.783955126297469</v>
      </c>
      <c r="E28" s="6">
        <f aca="true" t="shared" si="1" ref="E28:K28">E7*($B$28/$B$16)^2*($B$29/$B$20)^2</f>
        <v>9.785660999264957</v>
      </c>
      <c r="F28" s="6">
        <f t="shared" si="1"/>
        <v>8.03873523994318</v>
      </c>
      <c r="G28" s="6">
        <f t="shared" si="1"/>
        <v>6.473524856762024</v>
      </c>
      <c r="H28" s="6">
        <f t="shared" si="1"/>
        <v>5.742655044158627</v>
      </c>
      <c r="I28" s="6">
        <f t="shared" si="1"/>
        <v>4.82688</v>
      </c>
      <c r="J28" s="6">
        <f t="shared" si="1"/>
        <v>4.141792273660406</v>
      </c>
      <c r="K28" s="6">
        <f t="shared" si="1"/>
        <v>2.4767126715687917</v>
      </c>
    </row>
    <row r="29" spans="1:11" ht="12.75">
      <c r="A29" s="9" t="s">
        <v>29</v>
      </c>
      <c r="B29" s="1">
        <v>2400</v>
      </c>
      <c r="C29" s="4" t="s">
        <v>3</v>
      </c>
      <c r="D29" s="6">
        <f aca="true" t="shared" si="2" ref="D29:K29">D8*($B$28/$B$16)^5*($B$29/$B$20)^3</f>
        <v>83.92722750517277</v>
      </c>
      <c r="E29" s="6">
        <f t="shared" si="2"/>
        <v>67.34650107345922</v>
      </c>
      <c r="F29" s="6">
        <f t="shared" si="2"/>
        <v>60.521205127180934</v>
      </c>
      <c r="G29" s="6">
        <f t="shared" si="2"/>
        <v>60.0147367807568</v>
      </c>
      <c r="H29" s="6">
        <f t="shared" si="2"/>
        <v>57.88331843262714</v>
      </c>
      <c r="I29" s="6">
        <f t="shared" si="2"/>
        <v>53.13548591828639</v>
      </c>
      <c r="J29" s="6">
        <f t="shared" si="2"/>
        <v>53.41108712786619</v>
      </c>
      <c r="K29" s="6">
        <f t="shared" si="2"/>
        <v>61.85715327571272</v>
      </c>
    </row>
    <row r="32" spans="1:11" ht="13.5" thickBot="1">
      <c r="A32" s="9" t="s">
        <v>28</v>
      </c>
      <c r="B32" s="1"/>
      <c r="C32" s="2" t="s">
        <v>0</v>
      </c>
      <c r="D32" s="3">
        <v>1</v>
      </c>
      <c r="E32" s="3">
        <v>2</v>
      </c>
      <c r="F32" s="3">
        <v>3</v>
      </c>
      <c r="G32" s="3">
        <v>4</v>
      </c>
      <c r="H32" s="3">
        <v>5</v>
      </c>
      <c r="I32" s="3">
        <v>6</v>
      </c>
      <c r="J32" s="3">
        <v>7</v>
      </c>
      <c r="K32" s="3">
        <v>8</v>
      </c>
    </row>
    <row r="33" spans="1:11" ht="12.75">
      <c r="A33" s="9"/>
      <c r="B33" s="1"/>
      <c r="C33" s="4" t="s">
        <v>1</v>
      </c>
      <c r="D33" s="5">
        <f>D6*($B$34/$B$16)^3*($B$35/$B$20)</f>
        <v>0</v>
      </c>
      <c r="E33" s="5">
        <f aca="true" t="shared" si="3" ref="E33:K33">E6*($B$34/$B$16)^3*($B$35/$B$20)</f>
        <v>8803.972191712432</v>
      </c>
      <c r="F33" s="5">
        <f t="shared" si="3"/>
        <v>13238.436390827519</v>
      </c>
      <c r="G33" s="5">
        <f t="shared" si="3"/>
        <v>19894.606046976514</v>
      </c>
      <c r="H33" s="5">
        <f t="shared" si="3"/>
        <v>21909.358788182275</v>
      </c>
      <c r="I33" s="5">
        <f t="shared" si="3"/>
        <v>25630.371250000004</v>
      </c>
      <c r="J33" s="5">
        <f t="shared" si="3"/>
        <v>26734.01428571429</v>
      </c>
      <c r="K33" s="5">
        <f t="shared" si="3"/>
        <v>33299.143547583466</v>
      </c>
    </row>
    <row r="34" spans="1:11" ht="12.75">
      <c r="A34" s="9" t="s">
        <v>27</v>
      </c>
      <c r="B34" s="1">
        <v>34</v>
      </c>
      <c r="C34" s="4" t="s">
        <v>2</v>
      </c>
      <c r="D34" s="6">
        <f>D7*($B$34/$B$16)^2*($B$35/$B$20)^2</f>
        <v>10.74207340473607</v>
      </c>
      <c r="E34" s="6">
        <f aca="true" t="shared" si="4" ref="E34:K34">E7*($B$34/$B$16)^2*($B$35/$B$20)^2</f>
        <v>8.222673478549028</v>
      </c>
      <c r="F34" s="6">
        <f t="shared" si="4"/>
        <v>6.754770583563369</v>
      </c>
      <c r="G34" s="6">
        <f t="shared" si="4"/>
        <v>5.439559081029202</v>
      </c>
      <c r="H34" s="6">
        <f t="shared" si="4"/>
        <v>4.825425419049958</v>
      </c>
      <c r="I34" s="6">
        <f t="shared" si="4"/>
        <v>4.05592</v>
      </c>
      <c r="J34" s="6">
        <f t="shared" si="4"/>
        <v>3.4802560077285363</v>
      </c>
      <c r="K34" s="6">
        <f t="shared" si="4"/>
        <v>2.0811266198598877</v>
      </c>
    </row>
    <row r="35" spans="1:11" ht="12.75">
      <c r="A35" s="9" t="s">
        <v>29</v>
      </c>
      <c r="B35" s="1">
        <v>2200</v>
      </c>
      <c r="C35" s="4" t="s">
        <v>3</v>
      </c>
      <c r="D35" s="6">
        <f aca="true" t="shared" si="5" ref="D35:K35">D8*($B$34/$B$16)^5*($B$35/$B$20)^3</f>
        <v>64.64533553783853</v>
      </c>
      <c r="E35" s="6">
        <f t="shared" si="5"/>
        <v>51.873954241188805</v>
      </c>
      <c r="F35" s="6">
        <f t="shared" si="5"/>
        <v>46.616738439975606</v>
      </c>
      <c r="G35" s="6">
        <f t="shared" si="5"/>
        <v>46.22662885138155</v>
      </c>
      <c r="H35" s="6">
        <f t="shared" si="5"/>
        <v>44.584894001057144</v>
      </c>
      <c r="I35" s="6">
        <f t="shared" si="5"/>
        <v>40.9278540261801</v>
      </c>
      <c r="J35" s="6">
        <f t="shared" si="5"/>
        <v>41.14013713379046</v>
      </c>
      <c r="K35" s="6">
        <f t="shared" si="5"/>
        <v>47.64575868632735</v>
      </c>
    </row>
    <row r="38" spans="1:11" ht="13.5" thickBot="1">
      <c r="A38" s="9" t="s">
        <v>28</v>
      </c>
      <c r="B38" s="1"/>
      <c r="C38" s="2" t="s">
        <v>0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</row>
    <row r="39" spans="1:11" ht="12.75">
      <c r="A39" s="9"/>
      <c r="B39" s="1"/>
      <c r="C39" s="4" t="s">
        <v>1</v>
      </c>
      <c r="D39" s="5">
        <f>D6*($B$40/$B$16)^3*($B$41/$B$20)</f>
        <v>0</v>
      </c>
      <c r="E39" s="5">
        <f aca="true" t="shared" si="6" ref="E39:K39">E6*($B$40/$B$16)^3*($B$41/$B$20)</f>
        <v>8003.611083374937</v>
      </c>
      <c r="F39" s="5">
        <f t="shared" si="6"/>
        <v>12034.942173479561</v>
      </c>
      <c r="G39" s="5">
        <f t="shared" si="6"/>
        <v>18086.005497251375</v>
      </c>
      <c r="H39" s="5">
        <f t="shared" si="6"/>
        <v>19917.59889834752</v>
      </c>
      <c r="I39" s="5">
        <f t="shared" si="6"/>
        <v>23300.3375</v>
      </c>
      <c r="J39" s="5">
        <f t="shared" si="6"/>
        <v>24303.649350649353</v>
      </c>
      <c r="K39" s="5">
        <f t="shared" si="6"/>
        <v>30271.948679621328</v>
      </c>
    </row>
    <row r="40" spans="1:11" ht="12.75">
      <c r="A40" s="9" t="s">
        <v>27</v>
      </c>
      <c r="B40" s="1">
        <v>34</v>
      </c>
      <c r="C40" s="4" t="s">
        <v>2</v>
      </c>
      <c r="D40" s="6">
        <f>D7*($B$40/$B$16)^2*($B$41/$B$20)^2</f>
        <v>8.877746615484353</v>
      </c>
      <c r="E40" s="6">
        <f aca="true" t="shared" si="7" ref="E40:K40">E7*($B$40/$B$16)^2*($B$41/$B$20)^2</f>
        <v>6.79559791615622</v>
      </c>
      <c r="F40" s="6">
        <f t="shared" si="7"/>
        <v>5.5824550277383205</v>
      </c>
      <c r="G40" s="6">
        <f t="shared" si="7"/>
        <v>4.495503372751406</v>
      </c>
      <c r="H40" s="6">
        <f t="shared" si="7"/>
        <v>3.9879548917768246</v>
      </c>
      <c r="I40" s="6">
        <f t="shared" si="7"/>
        <v>3.352</v>
      </c>
      <c r="J40" s="6">
        <f t="shared" si="7"/>
        <v>2.876244634486393</v>
      </c>
      <c r="K40" s="6">
        <f t="shared" si="7"/>
        <v>1.7199393552561053</v>
      </c>
    </row>
    <row r="41" spans="1:11" ht="12.75">
      <c r="A41" s="9" t="s">
        <v>29</v>
      </c>
      <c r="B41" s="1">
        <v>2000</v>
      </c>
      <c r="C41" s="4" t="s">
        <v>3</v>
      </c>
      <c r="D41" s="6">
        <f aca="true" t="shared" si="8" ref="D41:K41">D8*($B$40/$B$16)^5*($B$41/$B$20)^3</f>
        <v>48.56899739882683</v>
      </c>
      <c r="E41" s="6">
        <f t="shared" si="8"/>
        <v>38.97366960269631</v>
      </c>
      <c r="F41" s="6">
        <f t="shared" si="8"/>
        <v>35.02384555971119</v>
      </c>
      <c r="G41" s="6">
        <f t="shared" si="8"/>
        <v>34.73075045182685</v>
      </c>
      <c r="H41" s="6">
        <f t="shared" si="8"/>
        <v>33.49729075962219</v>
      </c>
      <c r="I41" s="6">
        <f t="shared" si="8"/>
        <v>30.74970249900833</v>
      </c>
      <c r="J41" s="6">
        <f t="shared" si="8"/>
        <v>30.909193939737378</v>
      </c>
      <c r="K41" s="6">
        <f t="shared" si="8"/>
        <v>35.79696370122264</v>
      </c>
    </row>
    <row r="44" spans="1:11" ht="13.5" thickBot="1">
      <c r="A44" s="9" t="s">
        <v>28</v>
      </c>
      <c r="B44" s="1"/>
      <c r="C44" s="2" t="s">
        <v>0</v>
      </c>
      <c r="D44" s="3">
        <v>1</v>
      </c>
      <c r="E44" s="3">
        <v>2</v>
      </c>
      <c r="F44" s="3">
        <v>3</v>
      </c>
      <c r="G44" s="3">
        <v>4</v>
      </c>
      <c r="H44" s="3">
        <v>5</v>
      </c>
      <c r="I44" s="3">
        <v>6</v>
      </c>
      <c r="J44" s="3">
        <v>7</v>
      </c>
      <c r="K44" s="3">
        <v>8</v>
      </c>
    </row>
    <row r="45" spans="1:11" ht="12.75">
      <c r="A45" s="9"/>
      <c r="B45" s="1"/>
      <c r="C45" s="4" t="s">
        <v>1</v>
      </c>
      <c r="D45" s="5">
        <f>D6*($B$46/$B$16)^3*($B$47/$B$20)</f>
        <v>0</v>
      </c>
      <c r="E45" s="5">
        <f aca="true" t="shared" si="9" ref="E45:K45">E6*($B$46/$B$16)^3*($B$47/$B$20)</f>
        <v>7203.249975037444</v>
      </c>
      <c r="F45" s="5">
        <f t="shared" si="9"/>
        <v>10831.447956131606</v>
      </c>
      <c r="G45" s="5">
        <f t="shared" si="9"/>
        <v>16277.404947526238</v>
      </c>
      <c r="H45" s="5">
        <f t="shared" si="9"/>
        <v>17925.83900851277</v>
      </c>
      <c r="I45" s="5">
        <f t="shared" si="9"/>
        <v>20970.303750000003</v>
      </c>
      <c r="J45" s="5">
        <f t="shared" si="9"/>
        <v>21873.284415584418</v>
      </c>
      <c r="K45" s="5">
        <f t="shared" si="9"/>
        <v>27244.753811659197</v>
      </c>
    </row>
    <row r="46" spans="1:11" ht="12.75">
      <c r="A46" s="9" t="s">
        <v>27</v>
      </c>
      <c r="B46" s="1">
        <v>34</v>
      </c>
      <c r="C46" s="4" t="s">
        <v>2</v>
      </c>
      <c r="D46" s="6">
        <f>D7*($B$46/$B$16)^2*($B$47/$B$20)^2</f>
        <v>7.1909747585423265</v>
      </c>
      <c r="E46" s="6">
        <f aca="true" t="shared" si="10" ref="E46:K46">E7*($B$46/$B$16)^2*($B$47/$B$20)^2</f>
        <v>5.504434312086539</v>
      </c>
      <c r="F46" s="6">
        <f t="shared" si="10"/>
        <v>4.52178857246804</v>
      </c>
      <c r="G46" s="6">
        <f t="shared" si="10"/>
        <v>3.641357731928639</v>
      </c>
      <c r="H46" s="6">
        <f t="shared" si="10"/>
        <v>3.230243462339228</v>
      </c>
      <c r="I46" s="6">
        <f t="shared" si="10"/>
        <v>2.71512</v>
      </c>
      <c r="J46" s="6">
        <f t="shared" si="10"/>
        <v>2.3297581539339784</v>
      </c>
      <c r="K46" s="6">
        <f t="shared" si="10"/>
        <v>1.3931508777574453</v>
      </c>
    </row>
    <row r="47" spans="1:11" ht="12.75">
      <c r="A47" s="9" t="s">
        <v>29</v>
      </c>
      <c r="B47" s="1">
        <v>1800</v>
      </c>
      <c r="C47" s="4" t="s">
        <v>3</v>
      </c>
      <c r="D47" s="6">
        <f aca="true" t="shared" si="11" ref="D47:K47">D8*($B$46/$B$16)^5*($B$47/$B$20)^3</f>
        <v>35.40679910374477</v>
      </c>
      <c r="E47" s="6">
        <f t="shared" si="11"/>
        <v>28.411805140365615</v>
      </c>
      <c r="F47" s="6">
        <f t="shared" si="11"/>
        <v>25.53238341302946</v>
      </c>
      <c r="G47" s="6">
        <f t="shared" si="11"/>
        <v>25.318717079381777</v>
      </c>
      <c r="H47" s="6">
        <f t="shared" si="11"/>
        <v>24.41952496376458</v>
      </c>
      <c r="I47" s="6">
        <f t="shared" si="11"/>
        <v>22.416533121777075</v>
      </c>
      <c r="J47" s="6">
        <f t="shared" si="11"/>
        <v>22.532802382068553</v>
      </c>
      <c r="K47" s="6">
        <f t="shared" si="11"/>
        <v>26.095986538191305</v>
      </c>
    </row>
    <row r="50" spans="1:11" ht="13.5" thickBot="1">
      <c r="A50" s="9" t="s">
        <v>28</v>
      </c>
      <c r="B50" s="1"/>
      <c r="C50" s="2" t="s">
        <v>0</v>
      </c>
      <c r="D50" s="3">
        <v>1</v>
      </c>
      <c r="E50" s="3">
        <v>2</v>
      </c>
      <c r="F50" s="3">
        <v>3</v>
      </c>
      <c r="G50" s="3">
        <v>4</v>
      </c>
      <c r="H50" s="3">
        <v>5</v>
      </c>
      <c r="I50" s="3">
        <v>6</v>
      </c>
      <c r="J50" s="3">
        <v>7</v>
      </c>
      <c r="K50" s="3">
        <v>8</v>
      </c>
    </row>
    <row r="51" spans="1:11" ht="12.75">
      <c r="A51" s="9"/>
      <c r="B51" s="1"/>
      <c r="C51" s="4" t="s">
        <v>1</v>
      </c>
      <c r="D51" s="5">
        <f>D6*($B$52/$B$16)^3*($B$53/$B$20)</f>
        <v>0</v>
      </c>
      <c r="E51" s="5">
        <f aca="true" t="shared" si="12" ref="E51:K51">E6*($B$52/$B$16)^3*($B$53/$B$20)</f>
        <v>6402.88886669995</v>
      </c>
      <c r="F51" s="5">
        <f t="shared" si="12"/>
        <v>9627.95373878365</v>
      </c>
      <c r="G51" s="5">
        <f t="shared" si="12"/>
        <v>14468.804397801101</v>
      </c>
      <c r="H51" s="5">
        <f t="shared" si="12"/>
        <v>15934.079118678019</v>
      </c>
      <c r="I51" s="5">
        <f t="shared" si="12"/>
        <v>18640.27</v>
      </c>
      <c r="J51" s="5">
        <f t="shared" si="12"/>
        <v>19442.919480519482</v>
      </c>
      <c r="K51" s="5">
        <f t="shared" si="12"/>
        <v>24217.558943697062</v>
      </c>
    </row>
    <row r="52" spans="1:11" ht="12.75">
      <c r="A52" s="9" t="s">
        <v>27</v>
      </c>
      <c r="B52" s="1">
        <v>34</v>
      </c>
      <c r="C52" s="4" t="s">
        <v>2</v>
      </c>
      <c r="D52" s="6">
        <f>D7*($B$52/$B$16)^2*($B$53/$B$20)^2</f>
        <v>5.6817578339099875</v>
      </c>
      <c r="E52" s="6">
        <f aca="true" t="shared" si="13" ref="E52:K52">E7*($B$52/$B$16)^2*($B$53/$B$20)^2</f>
        <v>4.349182666339981</v>
      </c>
      <c r="F52" s="6">
        <f t="shared" si="13"/>
        <v>3.5727712177525257</v>
      </c>
      <c r="G52" s="6">
        <f t="shared" si="13"/>
        <v>2.8771221585609004</v>
      </c>
      <c r="H52" s="6">
        <f t="shared" si="13"/>
        <v>2.552291130737168</v>
      </c>
      <c r="I52" s="6">
        <f t="shared" si="13"/>
        <v>2.1452800000000005</v>
      </c>
      <c r="J52" s="6">
        <f t="shared" si="13"/>
        <v>1.840796566071292</v>
      </c>
      <c r="K52" s="6">
        <f t="shared" si="13"/>
        <v>1.1007611873639076</v>
      </c>
    </row>
    <row r="53" spans="1:11" ht="12.75">
      <c r="A53" s="9" t="s">
        <v>29</v>
      </c>
      <c r="B53" s="1">
        <v>1600</v>
      </c>
      <c r="C53" s="4" t="s">
        <v>3</v>
      </c>
      <c r="D53" s="6">
        <f aca="true" t="shared" si="14" ref="D53:K53">D8*($B$52/$B$16)^5*($B$53/$B$20)^3</f>
        <v>24.867326668199343</v>
      </c>
      <c r="E53" s="6">
        <f t="shared" si="14"/>
        <v>19.954518836580515</v>
      </c>
      <c r="F53" s="6">
        <f t="shared" si="14"/>
        <v>17.932208926572134</v>
      </c>
      <c r="G53" s="6">
        <f t="shared" si="14"/>
        <v>17.78214423133535</v>
      </c>
      <c r="H53" s="6">
        <f t="shared" si="14"/>
        <v>17.150612868926565</v>
      </c>
      <c r="I53" s="6">
        <f t="shared" si="14"/>
        <v>15.743847679492267</v>
      </c>
      <c r="J53" s="6">
        <f t="shared" si="14"/>
        <v>15.825507297145542</v>
      </c>
      <c r="K53" s="6">
        <f t="shared" si="14"/>
        <v>18.328045415025993</v>
      </c>
    </row>
    <row r="56" spans="1:11" ht="13.5" thickBot="1">
      <c r="A56" s="9" t="s">
        <v>28</v>
      </c>
      <c r="B56" s="1"/>
      <c r="C56" s="2" t="s">
        <v>0</v>
      </c>
      <c r="D56" s="3">
        <v>1</v>
      </c>
      <c r="E56" s="3">
        <v>2</v>
      </c>
      <c r="F56" s="3">
        <v>3</v>
      </c>
      <c r="G56" s="3">
        <v>4</v>
      </c>
      <c r="H56" s="3">
        <v>5</v>
      </c>
      <c r="I56" s="3">
        <v>6</v>
      </c>
      <c r="J56" s="3">
        <v>7</v>
      </c>
      <c r="K56" s="3">
        <v>8</v>
      </c>
    </row>
    <row r="57" spans="1:11" ht="12.75">
      <c r="A57" s="9"/>
      <c r="B57" s="1"/>
      <c r="C57" s="4" t="s">
        <v>1</v>
      </c>
      <c r="D57" s="5">
        <f>D6*($B$58/$B$16)^3*($B$59/$B$20)</f>
        <v>0</v>
      </c>
      <c r="E57" s="5">
        <f aca="true" t="shared" si="15" ref="E57:K57">E6*($B$58/$B$16)^3*($B$59/$B$20)</f>
        <v>5602.527758362456</v>
      </c>
      <c r="F57" s="5">
        <f t="shared" si="15"/>
        <v>8424.459521435692</v>
      </c>
      <c r="G57" s="5">
        <f t="shared" si="15"/>
        <v>12660.203848075962</v>
      </c>
      <c r="H57" s="5">
        <f t="shared" si="15"/>
        <v>13942.319228843264</v>
      </c>
      <c r="I57" s="5">
        <f t="shared" si="15"/>
        <v>16310.23625</v>
      </c>
      <c r="J57" s="5">
        <f t="shared" si="15"/>
        <v>17012.554545454546</v>
      </c>
      <c r="K57" s="5">
        <f t="shared" si="15"/>
        <v>21190.364075734928</v>
      </c>
    </row>
    <row r="58" spans="1:11" ht="12.75">
      <c r="A58" s="9" t="s">
        <v>27</v>
      </c>
      <c r="B58" s="1">
        <v>34</v>
      </c>
      <c r="C58" s="4" t="s">
        <v>2</v>
      </c>
      <c r="D58" s="6">
        <f>D7*($B$58/$B$16)^2*($B$59/$B$20)^2</f>
        <v>4.350095841587333</v>
      </c>
      <c r="E58" s="6">
        <f aca="true" t="shared" si="16" ref="E58:K58">E7*($B$58/$B$16)^2*($B$59/$B$20)^2</f>
        <v>3.3298429789165476</v>
      </c>
      <c r="F58" s="6">
        <f t="shared" si="16"/>
        <v>2.7354029635917767</v>
      </c>
      <c r="G58" s="6">
        <f t="shared" si="16"/>
        <v>2.2027966526481886</v>
      </c>
      <c r="H58" s="6">
        <f t="shared" si="16"/>
        <v>1.9540978969706437</v>
      </c>
      <c r="I58" s="6">
        <f t="shared" si="16"/>
        <v>1.6424799999999997</v>
      </c>
      <c r="J58" s="6">
        <f t="shared" si="16"/>
        <v>1.4093598708983324</v>
      </c>
      <c r="K58" s="6">
        <f t="shared" si="16"/>
        <v>0.8427702840754915</v>
      </c>
    </row>
    <row r="59" spans="1:11" ht="12.75">
      <c r="A59" s="9" t="s">
        <v>29</v>
      </c>
      <c r="B59" s="1">
        <v>1400</v>
      </c>
      <c r="C59" s="4" t="s">
        <v>3</v>
      </c>
      <c r="D59" s="6">
        <f aca="true" t="shared" si="17" ref="D59:K59">D8*($B$58/$B$16)^5*($B$59/$B$20)^3</f>
        <v>16.6591661077976</v>
      </c>
      <c r="E59" s="6">
        <f t="shared" si="17"/>
        <v>13.367968673724832</v>
      </c>
      <c r="F59" s="6">
        <f t="shared" si="17"/>
        <v>12.013179026980936</v>
      </c>
      <c r="G59" s="6">
        <f t="shared" si="17"/>
        <v>11.912647404976607</v>
      </c>
      <c r="H59" s="6">
        <f t="shared" si="17"/>
        <v>11.489570730550408</v>
      </c>
      <c r="I59" s="6">
        <f t="shared" si="17"/>
        <v>10.547147957159854</v>
      </c>
      <c r="J59" s="6">
        <f t="shared" si="17"/>
        <v>10.601853521329918</v>
      </c>
      <c r="K59" s="6">
        <f t="shared" si="17"/>
        <v>12.278358549519362</v>
      </c>
    </row>
    <row r="62" spans="1:11" ht="13.5" thickBot="1">
      <c r="A62" s="9" t="s">
        <v>28</v>
      </c>
      <c r="B62" s="1"/>
      <c r="C62" s="2" t="s">
        <v>0</v>
      </c>
      <c r="D62" s="3">
        <v>1</v>
      </c>
      <c r="E62" s="3">
        <v>2</v>
      </c>
      <c r="F62" s="3">
        <v>3</v>
      </c>
      <c r="G62" s="3">
        <v>4</v>
      </c>
      <c r="H62" s="3">
        <v>5</v>
      </c>
      <c r="I62" s="3">
        <v>6</v>
      </c>
      <c r="J62" s="3">
        <v>7</v>
      </c>
      <c r="K62" s="3">
        <v>8</v>
      </c>
    </row>
    <row r="63" spans="1:11" ht="12.75">
      <c r="A63" s="9"/>
      <c r="B63" s="1"/>
      <c r="C63" s="4" t="s">
        <v>1</v>
      </c>
      <c r="D63" s="5">
        <f>D6*($B$64/$B$16)^3*($B$65/$B$20)</f>
        <v>0</v>
      </c>
      <c r="E63" s="5">
        <f aca="true" t="shared" si="18" ref="E63:K63">E6*($B$64/$B$16)^3*($B$65/$B$20)</f>
        <v>4802.166650024962</v>
      </c>
      <c r="F63" s="5">
        <f t="shared" si="18"/>
        <v>7220.9653040877365</v>
      </c>
      <c r="G63" s="5">
        <f t="shared" si="18"/>
        <v>10851.603298350825</v>
      </c>
      <c r="H63" s="5">
        <f t="shared" si="18"/>
        <v>11950.559339008512</v>
      </c>
      <c r="I63" s="5">
        <f t="shared" si="18"/>
        <v>13980.202500000001</v>
      </c>
      <c r="J63" s="5">
        <f t="shared" si="18"/>
        <v>14582.189610389612</v>
      </c>
      <c r="K63" s="5">
        <f t="shared" si="18"/>
        <v>18163.169207772797</v>
      </c>
    </row>
    <row r="64" spans="1:11" ht="12.75">
      <c r="A64" s="9" t="s">
        <v>27</v>
      </c>
      <c r="B64" s="1">
        <v>34</v>
      </c>
      <c r="C64" s="4" t="s">
        <v>2</v>
      </c>
      <c r="D64" s="6">
        <f>D7*($B$64/$B$16)^2*($B$65/$B$20)^2</f>
        <v>3.1959887815743673</v>
      </c>
      <c r="E64" s="6">
        <f aca="true" t="shared" si="19" ref="E64:K64">E7*($B$64/$B$16)^2*($B$65/$B$20)^2</f>
        <v>2.4464152498162393</v>
      </c>
      <c r="F64" s="6">
        <f t="shared" si="19"/>
        <v>2.009683809985795</v>
      </c>
      <c r="G64" s="6">
        <f t="shared" si="19"/>
        <v>1.618381214190506</v>
      </c>
      <c r="H64" s="6">
        <f t="shared" si="19"/>
        <v>1.4356637610396568</v>
      </c>
      <c r="I64" s="6">
        <f t="shared" si="19"/>
        <v>1.20672</v>
      </c>
      <c r="J64" s="6">
        <f t="shared" si="19"/>
        <v>1.0354480684151015</v>
      </c>
      <c r="K64" s="6">
        <f t="shared" si="19"/>
        <v>0.6191781678921979</v>
      </c>
    </row>
    <row r="65" spans="1:11" ht="12.75">
      <c r="A65" s="9" t="s">
        <v>29</v>
      </c>
      <c r="B65" s="1">
        <v>1200</v>
      </c>
      <c r="C65" s="4" t="s">
        <v>3</v>
      </c>
      <c r="D65" s="6">
        <f>D8*($B$64/$B$16)^5*($B$65/$B$20)^3</f>
        <v>10.490903438146596</v>
      </c>
      <c r="E65" s="6">
        <f aca="true" t="shared" si="20" ref="E65:K65">E8*($B$64/$B$16)^5*($B$65/$B$20)^3</f>
        <v>8.418312634182403</v>
      </c>
      <c r="F65" s="6">
        <f t="shared" si="20"/>
        <v>7.565150640897617</v>
      </c>
      <c r="G65" s="6">
        <f t="shared" si="20"/>
        <v>7.5018420975946</v>
      </c>
      <c r="H65" s="6">
        <f t="shared" si="20"/>
        <v>7.235414804078393</v>
      </c>
      <c r="I65" s="6">
        <f t="shared" si="20"/>
        <v>6.641935739785799</v>
      </c>
      <c r="J65" s="6">
        <f t="shared" si="20"/>
        <v>6.676385890983274</v>
      </c>
      <c r="K65" s="6">
        <f t="shared" si="20"/>
        <v>7.73214415946409</v>
      </c>
    </row>
  </sheetData>
  <printOptions horizontalCentered="1" verticalCentered="1"/>
  <pageMargins left="0" right="0" top="0.5" bottom="0" header="0.5" footer="0.5"/>
  <pageSetup fitToHeight="3" orientation="portrait" scale="87" r:id="rId1"/>
  <headerFooter alignWithMargins="0">
    <oddHeader>&amp;R&amp;F
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Metal &amp; Plastics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 Springman</dc:creator>
  <cp:keywords/>
  <dc:description/>
  <cp:lastModifiedBy>Gil Springman</cp:lastModifiedBy>
  <cp:lastPrinted>2000-04-03T14:17:02Z</cp:lastPrinted>
  <dcterms:created xsi:type="dcterms:W3CDTF">1998-01-06T13:15:37Z</dcterms:created>
  <dcterms:modified xsi:type="dcterms:W3CDTF">2006-03-23T19:04:29Z</dcterms:modified>
  <cp:category/>
  <cp:version/>
  <cp:contentType/>
  <cp:contentStatus/>
</cp:coreProperties>
</file>