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915" activeTab="1"/>
  </bookViews>
  <sheets>
    <sheet name="30" sheetId="1" r:id="rId1"/>
    <sheet name="datasheet (2)" sheetId="2" r:id="rId2"/>
  </sheets>
  <definedNames>
    <definedName name="_xlnm.Print_Area" localSheetId="0">'30'!$A$1:$J$55</definedName>
    <definedName name="_xlnm.Print_Area" localSheetId="1">'datasheet (2)'!$A$1:$M$67</definedName>
  </definedNames>
  <calcPr fullCalcOnLoad="1"/>
</workbook>
</file>

<file path=xl/sharedStrings.xml><?xml version="1.0" encoding="utf-8"?>
<sst xmlns="http://schemas.openxmlformats.org/spreadsheetml/2006/main" count="85" uniqueCount="40">
  <si>
    <t>Data Point</t>
  </si>
  <si>
    <t>Airflow</t>
  </si>
  <si>
    <t>Static P</t>
  </si>
  <si>
    <t>HP</t>
  </si>
  <si>
    <t>Static Eff</t>
  </si>
  <si>
    <t>dBA</t>
  </si>
  <si>
    <t>Date</t>
  </si>
  <si>
    <t>Operator</t>
  </si>
  <si>
    <t>Test Type</t>
  </si>
  <si>
    <t>Test #</t>
  </si>
  <si>
    <t>Shroud Dia</t>
  </si>
  <si>
    <t>Shroud Type</t>
  </si>
  <si>
    <t>Tip Clearance</t>
  </si>
  <si>
    <t>Fan P/N</t>
  </si>
  <si>
    <t>Company</t>
  </si>
  <si>
    <t>Fan S/N</t>
  </si>
  <si>
    <t># of Blades</t>
  </si>
  <si>
    <t>Fan Dia</t>
  </si>
  <si>
    <t>Fan Rotation</t>
  </si>
  <si>
    <t>PW @ Tip</t>
  </si>
  <si>
    <t>Pilot Dia</t>
  </si>
  <si>
    <t>Desired RPM</t>
  </si>
  <si>
    <t>Desired Fan Dia</t>
  </si>
  <si>
    <t>Desired Air Dens</t>
  </si>
  <si>
    <t>Notes</t>
  </si>
  <si>
    <t>JW</t>
  </si>
  <si>
    <t xml:space="preserve"> </t>
  </si>
  <si>
    <t>Dia</t>
  </si>
  <si>
    <t>Fan Law</t>
  </si>
  <si>
    <t>Rpm</t>
  </si>
  <si>
    <t>CW</t>
  </si>
  <si>
    <t>Best</t>
  </si>
  <si>
    <t>Flat Plate</t>
  </si>
  <si>
    <t>ACS</t>
  </si>
  <si>
    <t>Position</t>
  </si>
  <si>
    <t>Static Pcor</t>
  </si>
  <si>
    <t>Total P</t>
  </si>
  <si>
    <t>Total Eff</t>
  </si>
  <si>
    <t>890200-30</t>
  </si>
  <si>
    <t>Thrust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</si>
</sst>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yyyy"/>
    <numFmt numFmtId="167" formatCode="mm/dd/yy"/>
  </numFmts>
  <fonts count="42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5"/>
      <color indexed="8"/>
      <name val="Arial"/>
      <family val="0"/>
    </font>
    <font>
      <sz val="11.25"/>
      <color indexed="8"/>
      <name val="Arial"/>
      <family val="0"/>
    </font>
    <font>
      <sz val="9.5"/>
      <color indexed="8"/>
      <name val="Arial"/>
      <family val="0"/>
    </font>
    <font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right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39725"/>
          <c:w val="0.91075"/>
          <c:h val="0.602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0</c:v>
                </c:pt>
                <c:pt idx="1">
                  <c:v>8980.249113233287</c:v>
                </c:pt>
                <c:pt idx="2">
                  <c:v>13561.952113636366</c:v>
                </c:pt>
                <c:pt idx="3">
                  <c:v>19934.70306122449</c:v>
                </c:pt>
                <c:pt idx="4">
                  <c:v>22458.009413369713</c:v>
                </c:pt>
                <c:pt idx="5">
                  <c:v>24319.84070454546</c:v>
                </c:pt>
                <c:pt idx="6">
                  <c:v>26253.978340909096</c:v>
                </c:pt>
                <c:pt idx="7">
                  <c:v>29571.43921747043</c:v>
                </c:pt>
              </c:numCache>
            </c:numRef>
          </c:xVal>
          <c:yVal>
            <c:numRef>
              <c:f>'datasheet (2)'!$D$29:$K$29</c:f>
              <c:numCache>
                <c:ptCount val="8"/>
                <c:pt idx="0">
                  <c:v>68.37214231413026</c:v>
                </c:pt>
                <c:pt idx="1">
                  <c:v>52.22507226043146</c:v>
                </c:pt>
                <c:pt idx="2">
                  <c:v>47.91037106487325</c:v>
                </c:pt>
                <c:pt idx="3">
                  <c:v>46.353193471683866</c:v>
                </c:pt>
                <c:pt idx="4">
                  <c:v>42.50953038750818</c:v>
                </c:pt>
                <c:pt idx="5">
                  <c:v>42.4579449975577</c:v>
                </c:pt>
                <c:pt idx="6">
                  <c:v>46.03912424887147</c:v>
                </c:pt>
                <c:pt idx="7">
                  <c:v>48.825855862291206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0</c:v>
                </c:pt>
                <c:pt idx="1">
                  <c:v>8315.045475216008</c:v>
                </c:pt>
                <c:pt idx="2">
                  <c:v>12557.363068181821</c:v>
                </c:pt>
                <c:pt idx="3">
                  <c:v>18458.058390022677</c:v>
                </c:pt>
                <c:pt idx="4">
                  <c:v>20794.45316052751</c:v>
                </c:pt>
                <c:pt idx="5">
                  <c:v>22518.37102272728</c:v>
                </c:pt>
                <c:pt idx="6">
                  <c:v>24309.23920454546</c:v>
                </c:pt>
                <c:pt idx="7">
                  <c:v>27380.962238398548</c:v>
                </c:pt>
              </c:numCache>
            </c:numRef>
          </c:xVal>
          <c:yVal>
            <c:numRef>
              <c:f>'datasheet (2)'!$D$35:$K$35</c:f>
              <c:numCache>
                <c:ptCount val="8"/>
                <c:pt idx="0">
                  <c:v>54.276010956576</c:v>
                </c:pt>
                <c:pt idx="1">
                  <c:v>41.457946149938614</c:v>
                </c:pt>
                <c:pt idx="2">
                  <c:v>38.03279723053624</c:v>
                </c:pt>
                <c:pt idx="3">
                  <c:v>36.79665945206831</c:v>
                </c:pt>
                <c:pt idx="4">
                  <c:v>33.74543577223063</c:v>
                </c:pt>
                <c:pt idx="5">
                  <c:v>33.70448562652234</c:v>
                </c:pt>
                <c:pt idx="6">
                  <c:v>36.54734117708768</c:v>
                </c:pt>
                <c:pt idx="7">
                  <c:v>38.75953857889043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0</c:v>
                </c:pt>
                <c:pt idx="1">
                  <c:v>7649.841837198725</c:v>
                </c:pt>
                <c:pt idx="2">
                  <c:v>11552.774022727273</c:v>
                </c:pt>
                <c:pt idx="3">
                  <c:v>16981.413718820862</c:v>
                </c:pt>
                <c:pt idx="4">
                  <c:v>19130.89690768531</c:v>
                </c:pt>
                <c:pt idx="5">
                  <c:v>20716.901340909095</c:v>
                </c:pt>
                <c:pt idx="6">
                  <c:v>22364.50006818182</c:v>
                </c:pt>
                <c:pt idx="7">
                  <c:v>25190.48525932666</c:v>
                </c:pt>
              </c:numCache>
            </c:numRef>
          </c:xVal>
          <c:yVal>
            <c:numRef>
              <c:f>'datasheet (2)'!$D$41:$K$41</c:f>
              <c:numCache>
                <c:ptCount val="8"/>
                <c:pt idx="0">
                  <c:v>42.264078419754235</c:v>
                </c:pt>
                <c:pt idx="1">
                  <c:v>32.282805171603385</c:v>
                </c:pt>
                <c:pt idx="2">
                  <c:v>29.615682809851787</c:v>
                </c:pt>
                <c:pt idx="3">
                  <c:v>28.653117155412158</c:v>
                </c:pt>
                <c:pt idx="4">
                  <c:v>26.277165890606714</c:v>
                </c:pt>
                <c:pt idx="5">
                  <c:v>26.24527850354542</c:v>
                </c:pt>
                <c:pt idx="6">
                  <c:v>28.45897600650404</c:v>
                </c:pt>
                <c:pt idx="7">
                  <c:v>30.181587576919018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0</c:v>
                </c:pt>
                <c:pt idx="1">
                  <c:v>6984.638199181446</c:v>
                </c:pt>
                <c:pt idx="2">
                  <c:v>10548.18497727273</c:v>
                </c:pt>
                <c:pt idx="3">
                  <c:v>15504.76904761905</c:v>
                </c:pt>
                <c:pt idx="4">
                  <c:v>17467.34065484311</c:v>
                </c:pt>
                <c:pt idx="5">
                  <c:v>18915.43165909091</c:v>
                </c:pt>
                <c:pt idx="6">
                  <c:v>20419.760931818186</c:v>
                </c:pt>
                <c:pt idx="7">
                  <c:v>23000.00828025478</c:v>
                </c:pt>
              </c:numCache>
            </c:numRef>
          </c:xVal>
          <c:yVal>
            <c:numRef>
              <c:f>'datasheet (2)'!$D$47:$K$47</c:f>
              <c:numCache>
                <c:ptCount val="8"/>
                <c:pt idx="0">
                  <c:v>32.169608798006415</c:v>
                </c:pt>
                <c:pt idx="1">
                  <c:v>24.57229051485321</c:v>
                </c:pt>
                <c:pt idx="2">
                  <c:v>22.542191049727744</c:v>
                </c:pt>
                <c:pt idx="3">
                  <c:v>21.809527243878694</c:v>
                </c:pt>
                <c:pt idx="4">
                  <c:v>20.00105476394418</c:v>
                </c:pt>
                <c:pt idx="5">
                  <c:v>19.976783448782296</c:v>
                </c:pt>
                <c:pt idx="6">
                  <c:v>21.661755305024574</c:v>
                </c:pt>
                <c:pt idx="7">
                  <c:v>22.97293355386267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0</c:v>
                </c:pt>
                <c:pt idx="1">
                  <c:v>6319.434561164165</c:v>
                </c:pt>
                <c:pt idx="2">
                  <c:v>9543.595931818183</c:v>
                </c:pt>
                <c:pt idx="3">
                  <c:v>14028.124376417234</c:v>
                </c:pt>
                <c:pt idx="4">
                  <c:v>15803.784402000909</c:v>
                </c:pt>
                <c:pt idx="5">
                  <c:v>17113.96197727273</c:v>
                </c:pt>
                <c:pt idx="6">
                  <c:v>18475.021795454548</c:v>
                </c:pt>
                <c:pt idx="7">
                  <c:v>20809.531301182895</c:v>
                </c:pt>
              </c:numCache>
            </c:numRef>
          </c:xVal>
          <c:yVal>
            <c:numRef>
              <c:f>'datasheet (2)'!$D$53:$K$53</c:f>
              <c:numCache>
                <c:ptCount val="8"/>
                <c:pt idx="0">
                  <c:v>23.825866185673902</c:v>
                </c:pt>
                <c:pt idx="1">
                  <c:v>18.19904336911545</c:v>
                </c:pt>
                <c:pt idx="2">
                  <c:v>16.69548519707187</c:v>
                </c:pt>
                <c:pt idx="3">
                  <c:v>16.152850379631136</c:v>
                </c:pt>
                <c:pt idx="4">
                  <c:v>14.81343641355071</c:v>
                </c:pt>
                <c:pt idx="5">
                  <c:v>14.79546028238827</c:v>
                </c:pt>
                <c:pt idx="6">
                  <c:v>16.04340564055324</c:v>
                </c:pt>
                <c:pt idx="7">
                  <c:v>17.014507207207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'datasheet (2)'!$A$57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(2)'!$D$57:$K$57</c:f>
              <c:numCache>
                <c:ptCount val="8"/>
                <c:pt idx="0">
                  <c:v>0</c:v>
                </c:pt>
                <c:pt idx="1">
                  <c:v>5654.230923146884</c:v>
                </c:pt>
                <c:pt idx="2">
                  <c:v>8539.006886363637</c:v>
                </c:pt>
                <c:pt idx="3">
                  <c:v>12551.479705215419</c:v>
                </c:pt>
                <c:pt idx="4">
                  <c:v>14140.228149158707</c:v>
                </c:pt>
                <c:pt idx="5">
                  <c:v>15312.492295454547</c:v>
                </c:pt>
                <c:pt idx="6">
                  <c:v>16530.28265909091</c:v>
                </c:pt>
                <c:pt idx="7">
                  <c:v>18619.05432211101</c:v>
                </c:pt>
              </c:numCache>
            </c:numRef>
          </c:xVal>
          <c:yVal>
            <c:numRef>
              <c:f>'datasheet (2)'!$D$59:$K$59</c:f>
              <c:numCache>
                <c:ptCount val="8"/>
                <c:pt idx="0">
                  <c:v>17.0661146770981</c:v>
                </c:pt>
                <c:pt idx="1">
                  <c:v>13.035704923817494</c:v>
                </c:pt>
                <c:pt idx="2">
                  <c:v>11.958728498791965</c:v>
                </c:pt>
                <c:pt idx="3">
                  <c:v>11.57004722483274</c:v>
                </c:pt>
                <c:pt idx="4">
                  <c:v>10.610644860734018</c:v>
                </c:pt>
                <c:pt idx="5">
                  <c:v>10.59776882451867</c:v>
                </c:pt>
                <c:pt idx="6">
                  <c:v>11.49165358099403</c:v>
                </c:pt>
                <c:pt idx="7">
                  <c:v>12.187239234437671</c:v>
                </c:pt>
              </c:numCache>
            </c:numRef>
          </c:yVal>
          <c:smooth val="0"/>
        </c:ser>
        <c:ser>
          <c:idx val="0"/>
          <c:order val="6"/>
          <c:tx>
            <c:strRef>
              <c:f>'datasheet (2)'!$A$63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(2)'!$D$63:$K$63</c:f>
              <c:numCache>
                <c:ptCount val="8"/>
                <c:pt idx="0">
                  <c:v>0</c:v>
                </c:pt>
                <c:pt idx="1">
                  <c:v>4989.027285129603</c:v>
                </c:pt>
                <c:pt idx="2">
                  <c:v>7534.417840909091</c:v>
                </c:pt>
                <c:pt idx="3">
                  <c:v>11074.835034013604</c:v>
                </c:pt>
                <c:pt idx="4">
                  <c:v>12476.671896316506</c:v>
                </c:pt>
                <c:pt idx="5">
                  <c:v>13511.022613636365</c:v>
                </c:pt>
                <c:pt idx="6">
                  <c:v>14585.543522727274</c:v>
                </c:pt>
                <c:pt idx="7">
                  <c:v>16428.577343039127</c:v>
                </c:pt>
              </c:numCache>
            </c:numRef>
          </c:xVal>
          <c:yVal>
            <c:numRef>
              <c:f>'datasheet (2)'!$D$65:$K$65</c:f>
              <c:numCache>
                <c:ptCount val="8"/>
                <c:pt idx="0">
                  <c:v>11.72361836662041</c:v>
                </c:pt>
                <c:pt idx="1">
                  <c:v>8.954916368386737</c:v>
                </c:pt>
                <c:pt idx="2">
                  <c:v>8.215084201795822</c:v>
                </c:pt>
                <c:pt idx="3">
                  <c:v>7.948078441646751</c:v>
                </c:pt>
                <c:pt idx="4">
                  <c:v>7.2890141268018125</c:v>
                </c:pt>
                <c:pt idx="5">
                  <c:v>7.280168895328822</c:v>
                </c:pt>
                <c:pt idx="6">
                  <c:v>7.8942256942509355</c:v>
                </c:pt>
                <c:pt idx="7">
                  <c:v>8.372060333040329</c:v>
                </c:pt>
              </c:numCache>
            </c:numRef>
          </c:yVal>
          <c:smooth val="0"/>
        </c:ser>
        <c:axId val="31809082"/>
        <c:axId val="17846283"/>
      </c:scatterChart>
      <c:valAx>
        <c:axId val="3180908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7846283"/>
        <c:crosses val="autoZero"/>
        <c:crossBetween val="midCat"/>
        <c:dispUnits/>
      </c:valAx>
      <c:valAx>
        <c:axId val="17846283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Horsepower (HP)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1809082"/>
        <c:crosses val="autoZero"/>
        <c:crossBetween val="midCat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7175"/>
          <c:w val="0.9355"/>
          <c:h val="0.751"/>
        </c:manualLayout>
      </c:layout>
      <c:scatterChart>
        <c:scatterStyle val="lineMarker"/>
        <c:varyColors val="0"/>
        <c:ser>
          <c:idx val="1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0</c:v>
                </c:pt>
                <c:pt idx="1">
                  <c:v>8980.249113233287</c:v>
                </c:pt>
                <c:pt idx="2">
                  <c:v>13561.952113636366</c:v>
                </c:pt>
                <c:pt idx="3">
                  <c:v>19934.70306122449</c:v>
                </c:pt>
                <c:pt idx="4">
                  <c:v>22458.009413369713</c:v>
                </c:pt>
                <c:pt idx="5">
                  <c:v>24319.84070454546</c:v>
                </c:pt>
                <c:pt idx="6">
                  <c:v>26253.978340909096</c:v>
                </c:pt>
                <c:pt idx="7">
                  <c:v>29571.43921747043</c:v>
                </c:pt>
              </c:numCache>
            </c:numRef>
          </c:xVal>
          <c:yVal>
            <c:numRef>
              <c:f>'datasheet (2)'!$D$28:$K$28</c:f>
              <c:numCache>
                <c:ptCount val="8"/>
                <c:pt idx="0">
                  <c:v>13.158574365305535</c:v>
                </c:pt>
                <c:pt idx="1">
                  <c:v>9.334864477031916</c:v>
                </c:pt>
                <c:pt idx="2">
                  <c:v>7.612326446280992</c:v>
                </c:pt>
                <c:pt idx="3">
                  <c:v>5.736609745939192</c:v>
                </c:pt>
                <c:pt idx="4">
                  <c:v>4.971961086119389</c:v>
                </c:pt>
                <c:pt idx="5">
                  <c:v>3.843818181818182</c:v>
                </c:pt>
                <c:pt idx="6">
                  <c:v>3.3256859504132237</c:v>
                </c:pt>
                <c:pt idx="7">
                  <c:v>1.6990671476509787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0</c:v>
                </c:pt>
                <c:pt idx="1">
                  <c:v>8315.045475216008</c:v>
                </c:pt>
                <c:pt idx="2">
                  <c:v>12557.363068181821</c:v>
                </c:pt>
                <c:pt idx="3">
                  <c:v>18458.058390022677</c:v>
                </c:pt>
                <c:pt idx="4">
                  <c:v>20794.45316052751</c:v>
                </c:pt>
                <c:pt idx="5">
                  <c:v>22518.37102272728</c:v>
                </c:pt>
                <c:pt idx="6">
                  <c:v>24309.23920454546</c:v>
                </c:pt>
                <c:pt idx="7">
                  <c:v>27380.962238398548</c:v>
                </c:pt>
              </c:numCache>
            </c:numRef>
          </c:xVal>
          <c:yVal>
            <c:numRef>
              <c:f>'datasheet (2)'!$D$34:$K$34</c:f>
              <c:numCache>
                <c:ptCount val="8"/>
                <c:pt idx="0">
                  <c:v>11.281356623204337</c:v>
                </c:pt>
                <c:pt idx="1">
                  <c:v>8.003141698415567</c:v>
                </c:pt>
                <c:pt idx="2">
                  <c:v>6.526342975206614</c:v>
                </c:pt>
                <c:pt idx="3">
                  <c:v>4.91821823211522</c:v>
                </c:pt>
                <c:pt idx="4">
                  <c:v>4.262655252159971</c:v>
                </c:pt>
                <c:pt idx="5">
                  <c:v>3.2954545454545463</c:v>
                </c:pt>
                <c:pt idx="6">
                  <c:v>2.8512396694214885</c:v>
                </c:pt>
                <c:pt idx="7">
                  <c:v>1.4566762239806061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0</c:v>
                </c:pt>
                <c:pt idx="1">
                  <c:v>7649.841837198725</c:v>
                </c:pt>
                <c:pt idx="2">
                  <c:v>11552.774022727273</c:v>
                </c:pt>
                <c:pt idx="3">
                  <c:v>16981.413718820862</c:v>
                </c:pt>
                <c:pt idx="4">
                  <c:v>19130.89690768531</c:v>
                </c:pt>
                <c:pt idx="5">
                  <c:v>20716.901340909095</c:v>
                </c:pt>
                <c:pt idx="6">
                  <c:v>22364.50006818182</c:v>
                </c:pt>
                <c:pt idx="7">
                  <c:v>25190.48525932666</c:v>
                </c:pt>
              </c:numCache>
            </c:numRef>
          </c:xVal>
          <c:yVal>
            <c:numRef>
              <c:f>'datasheet (2)'!$D$40:$K$40</c:f>
              <c:numCache>
                <c:ptCount val="8"/>
                <c:pt idx="0">
                  <c:v>9.548540245880147</c:v>
                </c:pt>
                <c:pt idx="1">
                  <c:v>6.7738591335389335</c:v>
                </c:pt>
                <c:pt idx="2">
                  <c:v>5.5238966942148755</c:v>
                </c:pt>
                <c:pt idx="3">
                  <c:v>4.162779911662321</c:v>
                </c:pt>
                <c:pt idx="4">
                  <c:v>3.607911405428198</c:v>
                </c:pt>
                <c:pt idx="5">
                  <c:v>2.789272727272727</c:v>
                </c:pt>
                <c:pt idx="6">
                  <c:v>2.4132892561983468</c:v>
                </c:pt>
                <c:pt idx="7">
                  <c:v>1.2329307559771847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0</c:v>
                </c:pt>
                <c:pt idx="1">
                  <c:v>6984.638199181446</c:v>
                </c:pt>
                <c:pt idx="2">
                  <c:v>10548.18497727273</c:v>
                </c:pt>
                <c:pt idx="3">
                  <c:v>15504.76904761905</c:v>
                </c:pt>
                <c:pt idx="4">
                  <c:v>17467.34065484311</c:v>
                </c:pt>
                <c:pt idx="5">
                  <c:v>18915.43165909091</c:v>
                </c:pt>
                <c:pt idx="6">
                  <c:v>20419.760931818186</c:v>
                </c:pt>
                <c:pt idx="7">
                  <c:v>23000.00828025478</c:v>
                </c:pt>
              </c:numCache>
            </c:numRef>
          </c:xVal>
          <c:yVal>
            <c:numRef>
              <c:f>'datasheet (2)'!$D$46:$K$46</c:f>
              <c:numCache>
                <c:ptCount val="8"/>
                <c:pt idx="0">
                  <c:v>7.960125233332979</c:v>
                </c:pt>
                <c:pt idx="1">
                  <c:v>5.647016782402024</c:v>
                </c:pt>
                <c:pt idx="2">
                  <c:v>4.604987603305786</c:v>
                </c:pt>
                <c:pt idx="3">
                  <c:v>3.4702947845804992</c:v>
                </c:pt>
                <c:pt idx="4">
                  <c:v>3.007729545924075</c:v>
                </c:pt>
                <c:pt idx="5">
                  <c:v>2.325272727272728</c:v>
                </c:pt>
                <c:pt idx="6">
                  <c:v>2.011834710743802</c:v>
                </c:pt>
                <c:pt idx="7">
                  <c:v>1.0278307436407157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0</c:v>
                </c:pt>
                <c:pt idx="1">
                  <c:v>6319.434561164165</c:v>
                </c:pt>
                <c:pt idx="2">
                  <c:v>9543.595931818183</c:v>
                </c:pt>
                <c:pt idx="3">
                  <c:v>14028.124376417234</c:v>
                </c:pt>
                <c:pt idx="4">
                  <c:v>15803.784402000909</c:v>
                </c:pt>
                <c:pt idx="5">
                  <c:v>17113.96197727273</c:v>
                </c:pt>
                <c:pt idx="6">
                  <c:v>18475.021795454548</c:v>
                </c:pt>
                <c:pt idx="7">
                  <c:v>20809.531301182895</c:v>
                </c:pt>
              </c:numCache>
            </c:numRef>
          </c:xVal>
          <c:yVal>
            <c:numRef>
              <c:f>'datasheet (2)'!$D$52:$K$52</c:f>
              <c:numCache>
                <c:ptCount val="8"/>
                <c:pt idx="0">
                  <c:v>6.5161115855628235</c:v>
                </c:pt>
                <c:pt idx="1">
                  <c:v>4.62261464500483</c:v>
                </c:pt>
                <c:pt idx="2">
                  <c:v>3.769615702479339</c:v>
                </c:pt>
                <c:pt idx="3">
                  <c:v>2.8407628508697504</c:v>
                </c:pt>
                <c:pt idx="4">
                  <c:v>2.462109673647599</c:v>
                </c:pt>
                <c:pt idx="5">
                  <c:v>1.9034545454545455</c:v>
                </c:pt>
                <c:pt idx="6">
                  <c:v>1.6468760330578514</c:v>
                </c:pt>
                <c:pt idx="7">
                  <c:v>0.841376186971198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'datasheet (2)'!$A$57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(2)'!$D$57:$K$57</c:f>
              <c:numCache>
                <c:ptCount val="8"/>
                <c:pt idx="0">
                  <c:v>0</c:v>
                </c:pt>
                <c:pt idx="1">
                  <c:v>5654.230923146884</c:v>
                </c:pt>
                <c:pt idx="2">
                  <c:v>8539.006886363637</c:v>
                </c:pt>
                <c:pt idx="3">
                  <c:v>12551.479705215419</c:v>
                </c:pt>
                <c:pt idx="4">
                  <c:v>14140.228149158707</c:v>
                </c:pt>
                <c:pt idx="5">
                  <c:v>15312.492295454547</c:v>
                </c:pt>
                <c:pt idx="6">
                  <c:v>16530.28265909091</c:v>
                </c:pt>
                <c:pt idx="7">
                  <c:v>18619.05432211101</c:v>
                </c:pt>
              </c:numCache>
            </c:numRef>
          </c:xVal>
          <c:yVal>
            <c:numRef>
              <c:f>'datasheet (2)'!$D$58:$K$58</c:f>
              <c:numCache>
                <c:ptCount val="8"/>
                <c:pt idx="0">
                  <c:v>5.216499302569684</c:v>
                </c:pt>
                <c:pt idx="1">
                  <c:v>3.7006527213473572</c:v>
                </c:pt>
                <c:pt idx="2">
                  <c:v>3.017780991735537</c:v>
                </c:pt>
                <c:pt idx="3">
                  <c:v>2.274184110530077</c:v>
                </c:pt>
                <c:pt idx="4">
                  <c:v>1.97105178859877</c:v>
                </c:pt>
                <c:pt idx="5">
                  <c:v>1.5238181818181817</c:v>
                </c:pt>
                <c:pt idx="6">
                  <c:v>1.318413223140496</c:v>
                </c:pt>
                <c:pt idx="7">
                  <c:v>0.6735670859686321</c:v>
                </c:pt>
              </c:numCache>
            </c:numRef>
          </c:yVal>
          <c:smooth val="0"/>
        </c:ser>
        <c:ser>
          <c:idx val="0"/>
          <c:order val="6"/>
          <c:tx>
            <c:strRef>
              <c:f>'datasheet (2)'!$A$63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(2)'!$D$63:$K$63</c:f>
              <c:numCache>
                <c:ptCount val="8"/>
                <c:pt idx="0">
                  <c:v>0</c:v>
                </c:pt>
                <c:pt idx="1">
                  <c:v>4989.027285129603</c:v>
                </c:pt>
                <c:pt idx="2">
                  <c:v>7534.417840909091</c:v>
                </c:pt>
                <c:pt idx="3">
                  <c:v>11074.835034013604</c:v>
                </c:pt>
                <c:pt idx="4">
                  <c:v>12476.671896316506</c:v>
                </c:pt>
                <c:pt idx="5">
                  <c:v>13511.022613636365</c:v>
                </c:pt>
                <c:pt idx="6">
                  <c:v>14585.543522727274</c:v>
                </c:pt>
                <c:pt idx="7">
                  <c:v>16428.577343039127</c:v>
                </c:pt>
              </c:numCache>
            </c:numRef>
          </c:xVal>
          <c:yVal>
            <c:numRef>
              <c:f>'datasheet (2)'!$D$64:$K$64</c:f>
              <c:numCache>
                <c:ptCount val="8"/>
                <c:pt idx="0">
                  <c:v>4.06128838435356</c:v>
                </c:pt>
                <c:pt idx="1">
                  <c:v>2.8811310114296034</c:v>
                </c:pt>
                <c:pt idx="2">
                  <c:v>2.34948347107438</c:v>
                </c:pt>
                <c:pt idx="3">
                  <c:v>1.7705585635614787</c:v>
                </c:pt>
                <c:pt idx="4">
                  <c:v>1.5345558907775891</c:v>
                </c:pt>
                <c:pt idx="5">
                  <c:v>1.1863636363636363</c:v>
                </c:pt>
                <c:pt idx="6">
                  <c:v>1.0264462809917354</c:v>
                </c:pt>
                <c:pt idx="7">
                  <c:v>0.524403440633018</c:v>
                </c:pt>
              </c:numCache>
            </c:numRef>
          </c:yVal>
          <c:smooth val="0"/>
        </c:ser>
        <c:axId val="26398820"/>
        <c:axId val="36262789"/>
      </c:scatterChart>
      <c:valAx>
        <c:axId val="26398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6262789"/>
        <c:crosses val="autoZero"/>
        <c:crossBetween val="midCat"/>
        <c:dispUnits/>
      </c:valAx>
      <c:valAx>
        <c:axId val="36262789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Static Pressure (in H2O)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6398820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0.2415</cdr:x>
      <cdr:y>0.0675</cdr:y>
    </cdr:from>
    <cdr:to>
      <cdr:x>0.77725</cdr:x>
      <cdr:y>0.3615</cdr:y>
    </cdr:to>
    <cdr:sp>
      <cdr:nvSpPr>
        <cdr:cNvPr id="1" name="Text Box 1"/>
        <cdr:cNvSpPr txBox="1">
          <a:spLocks noChangeArrowheads="1"/>
        </cdr:cNvSpPr>
      </cdr:nvSpPr>
      <cdr:spPr>
        <a:xfrm>
          <a:off x="1495425" y="276225"/>
          <a:ext cx="3324225" cy="1209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AMERICAN COOLING SYSTEMS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890XXX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DIA:  30 in  RPM:   Various    TIP CLEARANCE:  .25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SHROUD:  FLAT PLATE                   BLOCKAGE:   None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0.0305</cdr:x>
      <cdr:y>0.04</cdr:y>
    </cdr:from>
    <cdr:to>
      <cdr:x>0.22825</cdr:x>
      <cdr:y>0.23725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80975" y="161925"/>
          <a:ext cx="1228725" cy="8096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0.485</cdr:x>
      <cdr:y>0.49675</cdr:y>
    </cdr:from>
    <cdr:to>
      <cdr:x>0.5055</cdr:x>
      <cdr:y>0.548</cdr:y>
    </cdr:to>
    <cdr:sp>
      <cdr:nvSpPr>
        <cdr:cNvPr id="1" name="Text Box 1"/>
        <cdr:cNvSpPr txBox="1">
          <a:spLocks noChangeArrowheads="1"/>
        </cdr:cNvSpPr>
      </cdr:nvSpPr>
      <cdr:spPr>
        <a:xfrm>
          <a:off x="2924175" y="2181225"/>
          <a:ext cx="1238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'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114300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2103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27</xdr:row>
      <xdr:rowOff>114300</xdr:rowOff>
    </xdr:from>
    <xdr:to>
      <xdr:col>10</xdr:col>
      <xdr:colOff>0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66675" y="4486275"/>
        <a:ext cx="6029325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38100</xdr:colOff>
      <xdr:row>21</xdr:row>
      <xdr:rowOff>66675</xdr:rowOff>
    </xdr:from>
    <xdr:to>
      <xdr:col>5</xdr:col>
      <xdr:colOff>361950</xdr:colOff>
      <xdr:row>22</xdr:row>
      <xdr:rowOff>66675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086100" y="3467100"/>
          <a:ext cx="3238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1500</a:t>
          </a:r>
        </a:p>
      </xdr:txBody>
    </xdr:sp>
    <xdr:clientData/>
  </xdr:twoCellAnchor>
  <xdr:twoCellAnchor>
    <xdr:from>
      <xdr:col>6</xdr:col>
      <xdr:colOff>66675</xdr:colOff>
      <xdr:row>19</xdr:row>
      <xdr:rowOff>76200</xdr:rowOff>
    </xdr:from>
    <xdr:to>
      <xdr:col>6</xdr:col>
      <xdr:colOff>409575</xdr:colOff>
      <xdr:row>20</xdr:row>
      <xdr:rowOff>76200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724275" y="3152775"/>
          <a:ext cx="3429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1900</a:t>
          </a:r>
        </a:p>
      </xdr:txBody>
    </xdr:sp>
    <xdr:clientData/>
  </xdr:twoCellAnchor>
  <xdr:twoCellAnchor>
    <xdr:from>
      <xdr:col>7</xdr:col>
      <xdr:colOff>38100</xdr:colOff>
      <xdr:row>16</xdr:row>
      <xdr:rowOff>104775</xdr:rowOff>
    </xdr:from>
    <xdr:to>
      <xdr:col>7</xdr:col>
      <xdr:colOff>371475</xdr:colOff>
      <xdr:row>17</xdr:row>
      <xdr:rowOff>123825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305300" y="2695575"/>
          <a:ext cx="3333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2300</a:t>
          </a:r>
        </a:p>
      </xdr:txBody>
    </xdr:sp>
    <xdr:clientData/>
  </xdr:twoCellAnchor>
  <xdr:twoCellAnchor>
    <xdr:from>
      <xdr:col>7</xdr:col>
      <xdr:colOff>533400</xdr:colOff>
      <xdr:row>12</xdr:row>
      <xdr:rowOff>152400</xdr:rowOff>
    </xdr:from>
    <xdr:to>
      <xdr:col>8</xdr:col>
      <xdr:colOff>323850</xdr:colOff>
      <xdr:row>14</xdr:row>
      <xdr:rowOff>28575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800600" y="2095500"/>
          <a:ext cx="4000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2700</a:t>
          </a:r>
        </a:p>
      </xdr:txBody>
    </xdr:sp>
    <xdr:clientData/>
  </xdr:twoCellAnchor>
  <xdr:twoCellAnchor>
    <xdr:from>
      <xdr:col>1</xdr:col>
      <xdr:colOff>104775</xdr:colOff>
      <xdr:row>42</xdr:row>
      <xdr:rowOff>152400</xdr:rowOff>
    </xdr:from>
    <xdr:to>
      <xdr:col>1</xdr:col>
      <xdr:colOff>485775</xdr:colOff>
      <xdr:row>44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714375" y="6953250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1500</a:t>
          </a:r>
        </a:p>
      </xdr:txBody>
    </xdr:sp>
    <xdr:clientData/>
  </xdr:twoCellAnchor>
  <xdr:twoCellAnchor>
    <xdr:from>
      <xdr:col>1</xdr:col>
      <xdr:colOff>66675</xdr:colOff>
      <xdr:row>39</xdr:row>
      <xdr:rowOff>38100</xdr:rowOff>
    </xdr:from>
    <xdr:to>
      <xdr:col>1</xdr:col>
      <xdr:colOff>447675</xdr:colOff>
      <xdr:row>40</xdr:row>
      <xdr:rowOff>57150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76275" y="6353175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1900</a:t>
          </a:r>
        </a:p>
      </xdr:txBody>
    </xdr:sp>
    <xdr:clientData/>
  </xdr:twoCellAnchor>
  <xdr:twoCellAnchor>
    <xdr:from>
      <xdr:col>1</xdr:col>
      <xdr:colOff>66675</xdr:colOff>
      <xdr:row>34</xdr:row>
      <xdr:rowOff>104775</xdr:rowOff>
    </xdr:from>
    <xdr:to>
      <xdr:col>1</xdr:col>
      <xdr:colOff>428625</xdr:colOff>
      <xdr:row>35</xdr:row>
      <xdr:rowOff>104775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676275" y="5610225"/>
          <a:ext cx="361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23000</a:t>
          </a:r>
        </a:p>
      </xdr:txBody>
    </xdr:sp>
    <xdr:clientData/>
  </xdr:twoCellAnchor>
  <xdr:twoCellAnchor>
    <xdr:from>
      <xdr:col>1</xdr:col>
      <xdr:colOff>485775</xdr:colOff>
      <xdr:row>31</xdr:row>
      <xdr:rowOff>28575</xdr:rowOff>
    </xdr:from>
    <xdr:to>
      <xdr:col>2</xdr:col>
      <xdr:colOff>257175</xdr:colOff>
      <xdr:row>32</xdr:row>
      <xdr:rowOff>38100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095375" y="5048250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Normal="50" zoomScaleSheetLayoutView="75" zoomScalePageLayoutView="0" workbookViewId="0" topLeftCell="A1">
      <selection activeCell="N14" sqref="N14"/>
    </sheetView>
  </sheetViews>
  <sheetFormatPr defaultColWidth="9.140625" defaultRowHeight="12.75"/>
  <sheetData/>
  <sheetProtection/>
  <printOptions/>
  <pageMargins left="0.45" right="0.32" top="0.49" bottom="0.56" header="0.5" footer="0.5"/>
  <pageSetup horizontalDpi="300" verticalDpi="300" orientation="portrait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65"/>
  <sheetViews>
    <sheetView tabSelected="1" zoomScale="75" zoomScaleNormal="75" zoomScalePageLayoutView="0" workbookViewId="0" topLeftCell="A1">
      <selection activeCell="A5" sqref="A5:K23"/>
    </sheetView>
  </sheetViews>
  <sheetFormatPr defaultColWidth="9.140625" defaultRowHeight="12.75"/>
  <cols>
    <col min="1" max="1" width="17.8515625" style="0" customWidth="1"/>
    <col min="2" max="2" width="10.00390625" style="0" customWidth="1"/>
    <col min="3" max="3" width="12.7109375" style="0" customWidth="1"/>
  </cols>
  <sheetData>
    <row r="5" spans="1:11" ht="13.5" thickBot="1">
      <c r="A5" s="10" t="s">
        <v>6</v>
      </c>
      <c r="B5" s="11">
        <v>38819</v>
      </c>
      <c r="C5" s="2" t="s">
        <v>0</v>
      </c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</row>
    <row r="6" spans="1:11" ht="12.75">
      <c r="A6" s="10" t="s">
        <v>7</v>
      </c>
      <c r="B6" s="11" t="s">
        <v>25</v>
      </c>
      <c r="C6" s="4" t="s">
        <v>1</v>
      </c>
      <c r="D6" s="5">
        <v>0</v>
      </c>
      <c r="E6" s="5">
        <v>7317.240018190086</v>
      </c>
      <c r="F6" s="5">
        <v>11050.479500000001</v>
      </c>
      <c r="G6" s="5">
        <v>16243.091383219955</v>
      </c>
      <c r="H6" s="5">
        <v>18299.11878126421</v>
      </c>
      <c r="I6" s="5">
        <v>19816.166500000003</v>
      </c>
      <c r="J6" s="5">
        <v>21392.130500000003</v>
      </c>
      <c r="K6" s="5">
        <v>24095.24676979072</v>
      </c>
    </row>
    <row r="7" spans="1:11" ht="12.75">
      <c r="A7" s="10" t="s">
        <v>8</v>
      </c>
      <c r="B7" s="11" t="s">
        <v>31</v>
      </c>
      <c r="C7" s="10" t="s">
        <v>35</v>
      </c>
      <c r="D7" s="6">
        <v>8.736282569009436</v>
      </c>
      <c r="E7" s="6">
        <v>6.197632931253014</v>
      </c>
      <c r="F7" s="6">
        <v>5.054</v>
      </c>
      <c r="G7" s="6">
        <v>3.8086681989500257</v>
      </c>
      <c r="H7" s="6">
        <v>3.301000227272681</v>
      </c>
      <c r="I7" s="6">
        <v>2.552</v>
      </c>
      <c r="J7" s="6">
        <v>2.208</v>
      </c>
      <c r="K7" s="6">
        <v>1.1280500678505812</v>
      </c>
    </row>
    <row r="8" spans="1:11" ht="12.75">
      <c r="A8" s="10" t="s">
        <v>9</v>
      </c>
      <c r="B8" s="12">
        <v>866</v>
      </c>
      <c r="C8" s="4" t="s">
        <v>3</v>
      </c>
      <c r="D8" s="7">
        <v>36.98758173859975</v>
      </c>
      <c r="E8" s="7">
        <v>28.25242947869096</v>
      </c>
      <c r="F8" s="7">
        <v>25.918286394287982</v>
      </c>
      <c r="G8" s="7">
        <v>25.07589311011989</v>
      </c>
      <c r="H8" s="7">
        <v>22.996569606573544</v>
      </c>
      <c r="I8" s="7">
        <v>22.96866322887743</v>
      </c>
      <c r="J8" s="7">
        <v>24.90598968663229</v>
      </c>
      <c r="K8" s="7">
        <v>26.41354027443361</v>
      </c>
    </row>
    <row r="9" spans="1:11" ht="12.75">
      <c r="A9" s="10" t="s">
        <v>10</v>
      </c>
      <c r="B9" s="12">
        <v>30.5</v>
      </c>
      <c r="C9" s="4" t="s">
        <v>4</v>
      </c>
      <c r="D9" s="8">
        <v>0</v>
      </c>
      <c r="E9" s="8">
        <v>0.25281213137968916</v>
      </c>
      <c r="F9" s="8">
        <v>0.33938342992984544</v>
      </c>
      <c r="G9" s="8">
        <v>0.3885670548134303</v>
      </c>
      <c r="H9" s="8">
        <v>0.41370734485876276</v>
      </c>
      <c r="I9" s="8">
        <v>0.3467729002616091</v>
      </c>
      <c r="J9" s="8">
        <v>0.298696313468438</v>
      </c>
      <c r="K9" s="8">
        <v>0.162074129563996</v>
      </c>
    </row>
    <row r="10" spans="1:11" ht="12.75">
      <c r="A10" s="10" t="s">
        <v>11</v>
      </c>
      <c r="B10" s="11" t="s">
        <v>32</v>
      </c>
      <c r="C10" s="4" t="s">
        <v>36</v>
      </c>
      <c r="D10" s="7">
        <v>8.736282569009436</v>
      </c>
      <c r="E10" s="7">
        <v>6.377543018109509</v>
      </c>
      <c r="F10" s="7">
        <v>5.464320445839165</v>
      </c>
      <c r="G10" s="7">
        <v>4.695208099627214</v>
      </c>
      <c r="H10" s="7">
        <v>4.426178309683497</v>
      </c>
      <c r="I10" s="7">
        <v>3.871472054912294</v>
      </c>
      <c r="J10" s="7">
        <v>3.745690708096221</v>
      </c>
      <c r="K10" s="7">
        <v>3.0788991263748775</v>
      </c>
    </row>
    <row r="11" spans="1:11" ht="12.75">
      <c r="A11" s="10" t="s">
        <v>12</v>
      </c>
      <c r="B11" s="1">
        <v>0.25</v>
      </c>
      <c r="C11" s="4" t="s">
        <v>37</v>
      </c>
      <c r="D11" s="8">
        <v>0</v>
      </c>
      <c r="E11" s="8">
        <v>0.2601509739699843</v>
      </c>
      <c r="F11" s="8">
        <v>0.3669370429649146</v>
      </c>
      <c r="G11" s="8">
        <v>0.47901342088850407</v>
      </c>
      <c r="H11" s="8">
        <v>0.5547235232647997</v>
      </c>
      <c r="I11" s="8">
        <v>0.526066454844713</v>
      </c>
      <c r="J11" s="8">
        <v>0.5067137707886432</v>
      </c>
      <c r="K11" s="8">
        <v>0.4423650245182678</v>
      </c>
    </row>
    <row r="12" spans="1:11" ht="12.75">
      <c r="A12" s="10" t="s">
        <v>13</v>
      </c>
      <c r="B12" s="1" t="s">
        <v>38</v>
      </c>
      <c r="C12" s="4" t="s">
        <v>5</v>
      </c>
      <c r="D12" s="9">
        <v>120.94085863590172</v>
      </c>
      <c r="E12" s="9">
        <v>118.0098725730708</v>
      </c>
      <c r="F12" s="9">
        <v>116</v>
      </c>
      <c r="G12" s="9">
        <v>110.95070435091745</v>
      </c>
      <c r="H12" s="9">
        <v>111.5098725730708</v>
      </c>
      <c r="I12" s="9">
        <v>113</v>
      </c>
      <c r="J12" s="9">
        <v>113</v>
      </c>
      <c r="K12" s="9">
        <v>112.01974963673672</v>
      </c>
    </row>
    <row r="13" spans="1:11" ht="12.75">
      <c r="A13" s="10" t="s">
        <v>14</v>
      </c>
      <c r="B13" s="1" t="s">
        <v>33</v>
      </c>
      <c r="C13" s="4" t="s">
        <v>34</v>
      </c>
      <c r="D13">
        <v>-2.27</v>
      </c>
      <c r="E13">
        <v>-1.59</v>
      </c>
      <c r="F13">
        <v>-0.95</v>
      </c>
      <c r="G13">
        <v>-0.12</v>
      </c>
      <c r="H13">
        <v>0</v>
      </c>
      <c r="I13">
        <v>0</v>
      </c>
      <c r="J13">
        <v>0</v>
      </c>
      <c r="K13">
        <v>0</v>
      </c>
    </row>
    <row r="14" spans="1:11" ht="12.75">
      <c r="A14" s="10" t="s">
        <v>15</v>
      </c>
      <c r="B14" s="1">
        <v>0</v>
      </c>
      <c r="C14" s="10" t="s">
        <v>39</v>
      </c>
      <c r="D14" s="6">
        <v>214</v>
      </c>
      <c r="E14" s="6">
        <v>160</v>
      </c>
      <c r="F14" s="6">
        <v>141</v>
      </c>
      <c r="G14" s="6">
        <v>122</v>
      </c>
      <c r="H14" s="6">
        <v>104</v>
      </c>
      <c r="I14" s="6">
        <v>99</v>
      </c>
      <c r="J14" s="6">
        <v>106</v>
      </c>
      <c r="K14" s="6">
        <v>101</v>
      </c>
    </row>
    <row r="15" spans="1:11" ht="12.75">
      <c r="A15" s="10" t="s">
        <v>16</v>
      </c>
      <c r="B15" s="1">
        <v>8</v>
      </c>
      <c r="C15" s="10"/>
      <c r="D15" s="5"/>
      <c r="E15" s="5"/>
      <c r="F15" s="5"/>
      <c r="G15" s="5"/>
      <c r="H15" s="5"/>
      <c r="I15" s="5"/>
      <c r="J15" s="5"/>
      <c r="K15" s="5"/>
    </row>
    <row r="16" spans="1:2" ht="12.75">
      <c r="A16" s="10" t="s">
        <v>17</v>
      </c>
      <c r="B16" s="1">
        <v>30</v>
      </c>
    </row>
    <row r="17" spans="1:2" ht="12.75">
      <c r="A17" s="10" t="s">
        <v>18</v>
      </c>
      <c r="B17" s="1" t="s">
        <v>30</v>
      </c>
    </row>
    <row r="18" spans="1:2" ht="12.75">
      <c r="A18" s="10" t="s">
        <v>19</v>
      </c>
      <c r="B18" s="1">
        <v>2.937</v>
      </c>
    </row>
    <row r="19" spans="1:2" ht="12.75">
      <c r="A19" s="10" t="s">
        <v>20</v>
      </c>
      <c r="B19" s="1">
        <v>2</v>
      </c>
    </row>
    <row r="20" spans="1:2" ht="12.75">
      <c r="A20" s="10" t="s">
        <v>21</v>
      </c>
      <c r="B20" s="1">
        <v>2200</v>
      </c>
    </row>
    <row r="21" spans="1:2" ht="12.75">
      <c r="A21" s="10" t="s">
        <v>22</v>
      </c>
      <c r="B21" s="1">
        <v>30</v>
      </c>
    </row>
    <row r="22" spans="1:2" ht="12.75">
      <c r="A22" s="10" t="s">
        <v>23</v>
      </c>
      <c r="B22" s="1">
        <v>0.075</v>
      </c>
    </row>
    <row r="23" spans="1:2" ht="12.75">
      <c r="A23" s="10" t="s">
        <v>24</v>
      </c>
      <c r="B23" s="1" t="s">
        <v>26</v>
      </c>
    </row>
    <row r="24" spans="1:2" ht="12.75">
      <c r="A24" s="10"/>
      <c r="B24" s="1"/>
    </row>
    <row r="25" spans="1:2" ht="12.75">
      <c r="A25" s="10"/>
      <c r="B25" s="1"/>
    </row>
    <row r="26" spans="1:11" ht="13.5" thickBot="1">
      <c r="A26" s="10" t="s">
        <v>28</v>
      </c>
      <c r="B26" s="1"/>
      <c r="C26" s="2" t="s">
        <v>0</v>
      </c>
      <c r="D26" s="3">
        <v>1</v>
      </c>
      <c r="E26" s="3">
        <v>2</v>
      </c>
      <c r="F26" s="3">
        <v>3</v>
      </c>
      <c r="G26" s="3">
        <v>4</v>
      </c>
      <c r="H26" s="3">
        <v>5</v>
      </c>
      <c r="I26" s="3">
        <v>6</v>
      </c>
      <c r="J26" s="3">
        <v>7</v>
      </c>
      <c r="K26" s="3">
        <v>8</v>
      </c>
    </row>
    <row r="27" spans="1:11" ht="12.75">
      <c r="A27" s="10"/>
      <c r="B27" s="1"/>
      <c r="C27" s="4" t="s">
        <v>1</v>
      </c>
      <c r="D27" s="5">
        <f>D6*($B$28/$B$16)^3*($B$29/$B$20)</f>
        <v>0</v>
      </c>
      <c r="E27" s="5">
        <f aca="true" t="shared" si="0" ref="E27:K27">E6*($B$28/$B$16)^3*($B$29/$B$20)</f>
        <v>8980.249113233287</v>
      </c>
      <c r="F27" s="5">
        <f t="shared" si="0"/>
        <v>13561.952113636366</v>
      </c>
      <c r="G27" s="5">
        <f t="shared" si="0"/>
        <v>19934.70306122449</v>
      </c>
      <c r="H27" s="5">
        <f t="shared" si="0"/>
        <v>22458.009413369713</v>
      </c>
      <c r="I27" s="5">
        <f t="shared" si="0"/>
        <v>24319.84070454546</v>
      </c>
      <c r="J27" s="5">
        <f t="shared" si="0"/>
        <v>26253.978340909096</v>
      </c>
      <c r="K27" s="5">
        <f t="shared" si="0"/>
        <v>29571.43921747043</v>
      </c>
    </row>
    <row r="28" spans="1:11" ht="12.75">
      <c r="A28" s="10" t="s">
        <v>27</v>
      </c>
      <c r="B28" s="1">
        <v>30</v>
      </c>
      <c r="C28" s="4" t="s">
        <v>2</v>
      </c>
      <c r="D28" s="7">
        <f>D7*($B$28/$B$16)^2*($B$29/$B$20)^2</f>
        <v>13.158574365305535</v>
      </c>
      <c r="E28" s="7">
        <f aca="true" t="shared" si="1" ref="E28:K28">E7*($B$28/$B$16)^2*($B$29/$B$20)^2</f>
        <v>9.334864477031916</v>
      </c>
      <c r="F28" s="7">
        <f t="shared" si="1"/>
        <v>7.612326446280992</v>
      </c>
      <c r="G28" s="7">
        <f t="shared" si="1"/>
        <v>5.736609745939192</v>
      </c>
      <c r="H28" s="7">
        <f t="shared" si="1"/>
        <v>4.971961086119389</v>
      </c>
      <c r="I28" s="7">
        <f t="shared" si="1"/>
        <v>3.843818181818182</v>
      </c>
      <c r="J28" s="7">
        <f t="shared" si="1"/>
        <v>3.3256859504132237</v>
      </c>
      <c r="K28" s="7">
        <f t="shared" si="1"/>
        <v>1.6990671476509787</v>
      </c>
    </row>
    <row r="29" spans="1:11" ht="12.75">
      <c r="A29" s="10" t="s">
        <v>29</v>
      </c>
      <c r="B29" s="1">
        <v>2700</v>
      </c>
      <c r="C29" s="4" t="s">
        <v>3</v>
      </c>
      <c r="D29" s="7">
        <f aca="true" t="shared" si="2" ref="D29:K29">D8*($B$28/$B$16)^5*($B$29/$B$20)^3</f>
        <v>68.37214231413026</v>
      </c>
      <c r="E29" s="7">
        <f t="shared" si="2"/>
        <v>52.22507226043146</v>
      </c>
      <c r="F29" s="7">
        <f t="shared" si="2"/>
        <v>47.91037106487325</v>
      </c>
      <c r="G29" s="7">
        <f t="shared" si="2"/>
        <v>46.353193471683866</v>
      </c>
      <c r="H29" s="7">
        <f t="shared" si="2"/>
        <v>42.50953038750818</v>
      </c>
      <c r="I29" s="7">
        <f t="shared" si="2"/>
        <v>42.4579449975577</v>
      </c>
      <c r="J29" s="7">
        <f t="shared" si="2"/>
        <v>46.03912424887147</v>
      </c>
      <c r="K29" s="7">
        <f t="shared" si="2"/>
        <v>48.825855862291206</v>
      </c>
    </row>
    <row r="32" spans="1:11" ht="13.5" thickBot="1">
      <c r="A32" s="10" t="s">
        <v>28</v>
      </c>
      <c r="B32" s="1"/>
      <c r="C32" s="2" t="s">
        <v>0</v>
      </c>
      <c r="D32" s="3">
        <v>1</v>
      </c>
      <c r="E32" s="3">
        <v>2</v>
      </c>
      <c r="F32" s="3">
        <v>3</v>
      </c>
      <c r="G32" s="3">
        <v>4</v>
      </c>
      <c r="H32" s="3">
        <v>5</v>
      </c>
      <c r="I32" s="3">
        <v>6</v>
      </c>
      <c r="J32" s="3">
        <v>7</v>
      </c>
      <c r="K32" s="3">
        <v>8</v>
      </c>
    </row>
    <row r="33" spans="1:11" ht="12.75">
      <c r="A33" s="10"/>
      <c r="B33" s="1"/>
      <c r="C33" s="4" t="s">
        <v>1</v>
      </c>
      <c r="D33" s="5">
        <f>D6*($B$34/$B$16)^3*($B$35/$B$20)</f>
        <v>0</v>
      </c>
      <c r="E33" s="5">
        <f aca="true" t="shared" si="3" ref="E33:K33">E6*($B$34/$B$16)^3*($B$35/$B$20)</f>
        <v>8315.045475216008</v>
      </c>
      <c r="F33" s="5">
        <f t="shared" si="3"/>
        <v>12557.363068181821</v>
      </c>
      <c r="G33" s="5">
        <f t="shared" si="3"/>
        <v>18458.058390022677</v>
      </c>
      <c r="H33" s="5">
        <f t="shared" si="3"/>
        <v>20794.45316052751</v>
      </c>
      <c r="I33" s="5">
        <f t="shared" si="3"/>
        <v>22518.37102272728</v>
      </c>
      <c r="J33" s="5">
        <f t="shared" si="3"/>
        <v>24309.23920454546</v>
      </c>
      <c r="K33" s="5">
        <f t="shared" si="3"/>
        <v>27380.962238398548</v>
      </c>
    </row>
    <row r="34" spans="1:11" ht="12.75">
      <c r="A34" s="10" t="s">
        <v>27</v>
      </c>
      <c r="B34" s="1">
        <v>30</v>
      </c>
      <c r="C34" s="4" t="s">
        <v>2</v>
      </c>
      <c r="D34" s="7">
        <f>D7*($B$34/$B$16)^2*($B$35/$B$20)^2</f>
        <v>11.281356623204337</v>
      </c>
      <c r="E34" s="7">
        <f aca="true" t="shared" si="4" ref="E34:K34">E7*($B$34/$B$16)^2*($B$35/$B$20)^2</f>
        <v>8.003141698415567</v>
      </c>
      <c r="F34" s="7">
        <f t="shared" si="4"/>
        <v>6.526342975206614</v>
      </c>
      <c r="G34" s="7">
        <f t="shared" si="4"/>
        <v>4.91821823211522</v>
      </c>
      <c r="H34" s="7">
        <f t="shared" si="4"/>
        <v>4.262655252159971</v>
      </c>
      <c r="I34" s="7">
        <f t="shared" si="4"/>
        <v>3.2954545454545463</v>
      </c>
      <c r="J34" s="7">
        <f t="shared" si="4"/>
        <v>2.8512396694214885</v>
      </c>
      <c r="K34" s="7">
        <f t="shared" si="4"/>
        <v>1.4566762239806061</v>
      </c>
    </row>
    <row r="35" spans="1:11" ht="12.75">
      <c r="A35" s="10" t="s">
        <v>29</v>
      </c>
      <c r="B35" s="1">
        <v>2500</v>
      </c>
      <c r="C35" s="4" t="s">
        <v>3</v>
      </c>
      <c r="D35" s="7">
        <f aca="true" t="shared" si="5" ref="D35:K35">D8*($B$34/$B$16)^5*($B$35/$B$20)^3</f>
        <v>54.276010956576</v>
      </c>
      <c r="E35" s="7">
        <f t="shared" si="5"/>
        <v>41.457946149938614</v>
      </c>
      <c r="F35" s="7">
        <f t="shared" si="5"/>
        <v>38.03279723053624</v>
      </c>
      <c r="G35" s="7">
        <f t="shared" si="5"/>
        <v>36.79665945206831</v>
      </c>
      <c r="H35" s="7">
        <f t="shared" si="5"/>
        <v>33.74543577223063</v>
      </c>
      <c r="I35" s="7">
        <f t="shared" si="5"/>
        <v>33.70448562652234</v>
      </c>
      <c r="J35" s="7">
        <f t="shared" si="5"/>
        <v>36.54734117708768</v>
      </c>
      <c r="K35" s="7">
        <f t="shared" si="5"/>
        <v>38.75953857889043</v>
      </c>
    </row>
    <row r="38" spans="1:11" ht="13.5" thickBot="1">
      <c r="A38" s="10" t="s">
        <v>28</v>
      </c>
      <c r="B38" s="1"/>
      <c r="C38" s="2" t="s">
        <v>0</v>
      </c>
      <c r="D38" s="3">
        <v>1</v>
      </c>
      <c r="E38" s="3">
        <v>2</v>
      </c>
      <c r="F38" s="3">
        <v>3</v>
      </c>
      <c r="G38" s="3">
        <v>4</v>
      </c>
      <c r="H38" s="3">
        <v>5</v>
      </c>
      <c r="I38" s="3">
        <v>6</v>
      </c>
      <c r="J38" s="3">
        <v>7</v>
      </c>
      <c r="K38" s="3">
        <v>8</v>
      </c>
    </row>
    <row r="39" spans="1:11" ht="12.75">
      <c r="A39" s="10"/>
      <c r="B39" s="1"/>
      <c r="C39" s="4" t="s">
        <v>1</v>
      </c>
      <c r="D39" s="5">
        <f>D6*($B$40/$B$16)^3*($B$41/$B$20)</f>
        <v>0</v>
      </c>
      <c r="E39" s="5">
        <f aca="true" t="shared" si="6" ref="E39:K39">E6*($B$40/$B$16)^3*($B$41/$B$20)</f>
        <v>7649.841837198725</v>
      </c>
      <c r="F39" s="5">
        <f t="shared" si="6"/>
        <v>11552.774022727273</v>
      </c>
      <c r="G39" s="5">
        <f t="shared" si="6"/>
        <v>16981.413718820862</v>
      </c>
      <c r="H39" s="5">
        <f t="shared" si="6"/>
        <v>19130.89690768531</v>
      </c>
      <c r="I39" s="5">
        <f t="shared" si="6"/>
        <v>20716.901340909095</v>
      </c>
      <c r="J39" s="5">
        <f t="shared" si="6"/>
        <v>22364.50006818182</v>
      </c>
      <c r="K39" s="5">
        <f t="shared" si="6"/>
        <v>25190.48525932666</v>
      </c>
    </row>
    <row r="40" spans="1:11" ht="12.75">
      <c r="A40" s="10" t="s">
        <v>27</v>
      </c>
      <c r="B40" s="1">
        <v>30</v>
      </c>
      <c r="C40" s="4" t="s">
        <v>2</v>
      </c>
      <c r="D40" s="7">
        <f>D7*($B$40/$B$16)^2*($B$41/$B$20)^2</f>
        <v>9.548540245880147</v>
      </c>
      <c r="E40" s="7">
        <f aca="true" t="shared" si="7" ref="E40:K40">E7*($B$40/$B$16)^2*($B$41/$B$20)^2</f>
        <v>6.7738591335389335</v>
      </c>
      <c r="F40" s="7">
        <f t="shared" si="7"/>
        <v>5.5238966942148755</v>
      </c>
      <c r="G40" s="7">
        <f t="shared" si="7"/>
        <v>4.162779911662321</v>
      </c>
      <c r="H40" s="7">
        <f t="shared" si="7"/>
        <v>3.607911405428198</v>
      </c>
      <c r="I40" s="7">
        <f t="shared" si="7"/>
        <v>2.789272727272727</v>
      </c>
      <c r="J40" s="7">
        <f t="shared" si="7"/>
        <v>2.4132892561983468</v>
      </c>
      <c r="K40" s="7">
        <f t="shared" si="7"/>
        <v>1.2329307559771847</v>
      </c>
    </row>
    <row r="41" spans="1:11" ht="12.75">
      <c r="A41" s="10" t="s">
        <v>29</v>
      </c>
      <c r="B41" s="1">
        <v>2300</v>
      </c>
      <c r="C41" s="4" t="s">
        <v>3</v>
      </c>
      <c r="D41" s="7">
        <f aca="true" t="shared" si="8" ref="D41:K41">D8*($B$40/$B$16)^5*($B$41/$B$20)^3</f>
        <v>42.264078419754235</v>
      </c>
      <c r="E41" s="7">
        <f t="shared" si="8"/>
        <v>32.282805171603385</v>
      </c>
      <c r="F41" s="7">
        <f t="shared" si="8"/>
        <v>29.615682809851787</v>
      </c>
      <c r="G41" s="7">
        <f t="shared" si="8"/>
        <v>28.653117155412158</v>
      </c>
      <c r="H41" s="7">
        <f t="shared" si="8"/>
        <v>26.277165890606714</v>
      </c>
      <c r="I41" s="7">
        <f t="shared" si="8"/>
        <v>26.24527850354542</v>
      </c>
      <c r="J41" s="7">
        <f t="shared" si="8"/>
        <v>28.45897600650404</v>
      </c>
      <c r="K41" s="7">
        <f t="shared" si="8"/>
        <v>30.181587576919018</v>
      </c>
    </row>
    <row r="44" spans="1:11" ht="13.5" thickBot="1">
      <c r="A44" s="10" t="s">
        <v>28</v>
      </c>
      <c r="B44" s="1"/>
      <c r="C44" s="2" t="s">
        <v>0</v>
      </c>
      <c r="D44" s="3">
        <v>1</v>
      </c>
      <c r="E44" s="3">
        <v>2</v>
      </c>
      <c r="F44" s="3">
        <v>3</v>
      </c>
      <c r="G44" s="3">
        <v>4</v>
      </c>
      <c r="H44" s="3">
        <v>5</v>
      </c>
      <c r="I44" s="3">
        <v>6</v>
      </c>
      <c r="J44" s="3">
        <v>7</v>
      </c>
      <c r="K44" s="3">
        <v>8</v>
      </c>
    </row>
    <row r="45" spans="1:11" ht="12.75">
      <c r="A45" s="10"/>
      <c r="B45" s="1"/>
      <c r="C45" s="4" t="s">
        <v>1</v>
      </c>
      <c r="D45" s="5">
        <f>D6*($B$46/$B$16)^3*($B$47/$B$20)</f>
        <v>0</v>
      </c>
      <c r="E45" s="5">
        <f aca="true" t="shared" si="9" ref="E45:K45">E6*($B$46/$B$16)^3*($B$47/$B$20)</f>
        <v>6984.638199181446</v>
      </c>
      <c r="F45" s="5">
        <f t="shared" si="9"/>
        <v>10548.18497727273</v>
      </c>
      <c r="G45" s="5">
        <f t="shared" si="9"/>
        <v>15504.76904761905</v>
      </c>
      <c r="H45" s="5">
        <f t="shared" si="9"/>
        <v>17467.34065484311</v>
      </c>
      <c r="I45" s="5">
        <f t="shared" si="9"/>
        <v>18915.43165909091</v>
      </c>
      <c r="J45" s="5">
        <f t="shared" si="9"/>
        <v>20419.760931818186</v>
      </c>
      <c r="K45" s="5">
        <f t="shared" si="9"/>
        <v>23000.00828025478</v>
      </c>
    </row>
    <row r="46" spans="1:11" ht="12.75">
      <c r="A46" s="10" t="s">
        <v>27</v>
      </c>
      <c r="B46" s="1">
        <v>30</v>
      </c>
      <c r="C46" s="4" t="s">
        <v>2</v>
      </c>
      <c r="D46" s="7">
        <f>D7*($B$46/$B$16)^2*($B$47/$B$20)^2</f>
        <v>7.960125233332979</v>
      </c>
      <c r="E46" s="7">
        <f aca="true" t="shared" si="10" ref="E46:K46">E7*($B$46/$B$16)^2*($B$47/$B$20)^2</f>
        <v>5.647016782402024</v>
      </c>
      <c r="F46" s="7">
        <f t="shared" si="10"/>
        <v>4.604987603305786</v>
      </c>
      <c r="G46" s="7">
        <f t="shared" si="10"/>
        <v>3.4702947845804992</v>
      </c>
      <c r="H46" s="7">
        <f t="shared" si="10"/>
        <v>3.007729545924075</v>
      </c>
      <c r="I46" s="7">
        <f t="shared" si="10"/>
        <v>2.325272727272728</v>
      </c>
      <c r="J46" s="7">
        <f t="shared" si="10"/>
        <v>2.011834710743802</v>
      </c>
      <c r="K46" s="7">
        <f t="shared" si="10"/>
        <v>1.0278307436407157</v>
      </c>
    </row>
    <row r="47" spans="1:11" ht="12.75">
      <c r="A47" s="10" t="s">
        <v>29</v>
      </c>
      <c r="B47" s="1">
        <v>2100</v>
      </c>
      <c r="C47" s="4" t="s">
        <v>3</v>
      </c>
      <c r="D47" s="7">
        <f aca="true" t="shared" si="11" ref="D47:K47">D8*($B$46/$B$16)^5*($B$47/$B$20)^3</f>
        <v>32.169608798006415</v>
      </c>
      <c r="E47" s="7">
        <f t="shared" si="11"/>
        <v>24.57229051485321</v>
      </c>
      <c r="F47" s="7">
        <f t="shared" si="11"/>
        <v>22.542191049727744</v>
      </c>
      <c r="G47" s="7">
        <f t="shared" si="11"/>
        <v>21.809527243878694</v>
      </c>
      <c r="H47" s="7">
        <f t="shared" si="11"/>
        <v>20.00105476394418</v>
      </c>
      <c r="I47" s="7">
        <f t="shared" si="11"/>
        <v>19.976783448782296</v>
      </c>
      <c r="J47" s="7">
        <f t="shared" si="11"/>
        <v>21.661755305024574</v>
      </c>
      <c r="K47" s="7">
        <f t="shared" si="11"/>
        <v>22.97293355386267</v>
      </c>
    </row>
    <row r="50" spans="1:11" ht="13.5" thickBot="1">
      <c r="A50" s="10" t="s">
        <v>28</v>
      </c>
      <c r="B50" s="1"/>
      <c r="C50" s="2" t="s">
        <v>0</v>
      </c>
      <c r="D50" s="3">
        <v>1</v>
      </c>
      <c r="E50" s="3">
        <v>2</v>
      </c>
      <c r="F50" s="3">
        <v>3</v>
      </c>
      <c r="G50" s="3">
        <v>4</v>
      </c>
      <c r="H50" s="3">
        <v>5</v>
      </c>
      <c r="I50" s="3">
        <v>6</v>
      </c>
      <c r="J50" s="3">
        <v>7</v>
      </c>
      <c r="K50" s="3">
        <v>8</v>
      </c>
    </row>
    <row r="51" spans="1:11" ht="12.75">
      <c r="A51" s="10"/>
      <c r="B51" s="1"/>
      <c r="C51" s="4" t="s">
        <v>1</v>
      </c>
      <c r="D51" s="5">
        <f>D6*($B$52/$B$16)^3*($B$53/$B$20)</f>
        <v>0</v>
      </c>
      <c r="E51" s="5">
        <f aca="true" t="shared" si="12" ref="E51:K51">E6*($B$52/$B$16)^3*($B$53/$B$20)</f>
        <v>6319.434561164165</v>
      </c>
      <c r="F51" s="5">
        <f t="shared" si="12"/>
        <v>9543.595931818183</v>
      </c>
      <c r="G51" s="5">
        <f t="shared" si="12"/>
        <v>14028.124376417234</v>
      </c>
      <c r="H51" s="5">
        <f t="shared" si="12"/>
        <v>15803.784402000909</v>
      </c>
      <c r="I51" s="5">
        <f t="shared" si="12"/>
        <v>17113.96197727273</v>
      </c>
      <c r="J51" s="5">
        <f t="shared" si="12"/>
        <v>18475.021795454548</v>
      </c>
      <c r="K51" s="5">
        <f t="shared" si="12"/>
        <v>20809.531301182895</v>
      </c>
    </row>
    <row r="52" spans="1:11" ht="12.75">
      <c r="A52" s="10" t="s">
        <v>27</v>
      </c>
      <c r="B52" s="1">
        <v>30</v>
      </c>
      <c r="C52" s="4" t="s">
        <v>2</v>
      </c>
      <c r="D52" s="7">
        <f>D7*($B$52/$B$16)^2*($B$53/$B$20)^2</f>
        <v>6.5161115855628235</v>
      </c>
      <c r="E52" s="7">
        <f aca="true" t="shared" si="13" ref="E52:K52">E7*($B$52/$B$16)^2*($B$53/$B$20)^2</f>
        <v>4.62261464500483</v>
      </c>
      <c r="F52" s="7">
        <f t="shared" si="13"/>
        <v>3.769615702479339</v>
      </c>
      <c r="G52" s="7">
        <f t="shared" si="13"/>
        <v>2.8407628508697504</v>
      </c>
      <c r="H52" s="7">
        <f t="shared" si="13"/>
        <v>2.462109673647599</v>
      </c>
      <c r="I52" s="7">
        <f t="shared" si="13"/>
        <v>1.9034545454545455</v>
      </c>
      <c r="J52" s="7">
        <f t="shared" si="13"/>
        <v>1.6468760330578514</v>
      </c>
      <c r="K52" s="7">
        <f t="shared" si="13"/>
        <v>0.841376186971198</v>
      </c>
    </row>
    <row r="53" spans="1:11" ht="12.75">
      <c r="A53" s="10" t="s">
        <v>29</v>
      </c>
      <c r="B53" s="1">
        <v>1900</v>
      </c>
      <c r="C53" s="4" t="s">
        <v>3</v>
      </c>
      <c r="D53" s="7">
        <f aca="true" t="shared" si="14" ref="D53:K53">D8*($B$52/$B$16)^5*($B$53/$B$20)^3</f>
        <v>23.825866185673902</v>
      </c>
      <c r="E53" s="7">
        <f t="shared" si="14"/>
        <v>18.19904336911545</v>
      </c>
      <c r="F53" s="7">
        <f t="shared" si="14"/>
        <v>16.69548519707187</v>
      </c>
      <c r="G53" s="7">
        <f t="shared" si="14"/>
        <v>16.152850379631136</v>
      </c>
      <c r="H53" s="7">
        <f t="shared" si="14"/>
        <v>14.81343641355071</v>
      </c>
      <c r="I53" s="7">
        <f t="shared" si="14"/>
        <v>14.79546028238827</v>
      </c>
      <c r="J53" s="7">
        <f t="shared" si="14"/>
        <v>16.04340564055324</v>
      </c>
      <c r="K53" s="7">
        <f t="shared" si="14"/>
        <v>17.014507207207</v>
      </c>
    </row>
    <row r="56" spans="1:11" ht="13.5" thickBot="1">
      <c r="A56" s="10" t="s">
        <v>28</v>
      </c>
      <c r="B56" s="1"/>
      <c r="C56" s="2" t="s">
        <v>0</v>
      </c>
      <c r="D56" s="3">
        <v>1</v>
      </c>
      <c r="E56" s="3">
        <v>2</v>
      </c>
      <c r="F56" s="3">
        <v>3</v>
      </c>
      <c r="G56" s="3">
        <v>4</v>
      </c>
      <c r="H56" s="3">
        <v>5</v>
      </c>
      <c r="I56" s="3">
        <v>6</v>
      </c>
      <c r="J56" s="3">
        <v>7</v>
      </c>
      <c r="K56" s="3">
        <v>8</v>
      </c>
    </row>
    <row r="57" spans="1:11" ht="12.75">
      <c r="A57" s="10"/>
      <c r="B57" s="1"/>
      <c r="C57" s="4" t="s">
        <v>1</v>
      </c>
      <c r="D57" s="5">
        <f>D6*($B$58/$B$16)^3*($B$59/$B$20)</f>
        <v>0</v>
      </c>
      <c r="E57" s="5">
        <f aca="true" t="shared" si="15" ref="E57:K57">E6*($B$58/$B$16)^3*($B$59/$B$20)</f>
        <v>5654.230923146884</v>
      </c>
      <c r="F57" s="5">
        <f t="shared" si="15"/>
        <v>8539.006886363637</v>
      </c>
      <c r="G57" s="5">
        <f t="shared" si="15"/>
        <v>12551.479705215419</v>
      </c>
      <c r="H57" s="5">
        <f t="shared" si="15"/>
        <v>14140.228149158707</v>
      </c>
      <c r="I57" s="5">
        <f t="shared" si="15"/>
        <v>15312.492295454547</v>
      </c>
      <c r="J57" s="5">
        <f t="shared" si="15"/>
        <v>16530.28265909091</v>
      </c>
      <c r="K57" s="5">
        <f t="shared" si="15"/>
        <v>18619.05432211101</v>
      </c>
    </row>
    <row r="58" spans="1:11" ht="12.75">
      <c r="A58" s="10" t="s">
        <v>27</v>
      </c>
      <c r="B58" s="1">
        <v>30</v>
      </c>
      <c r="C58" s="4" t="s">
        <v>2</v>
      </c>
      <c r="D58" s="7">
        <f>D7*($B$58/$B$16)^2*($B$59/$B$20)^2</f>
        <v>5.216499302569684</v>
      </c>
      <c r="E58" s="7">
        <f aca="true" t="shared" si="16" ref="E58:K58">E7*($B$58/$B$16)^2*($B$59/$B$20)^2</f>
        <v>3.7006527213473572</v>
      </c>
      <c r="F58" s="7">
        <f t="shared" si="16"/>
        <v>3.017780991735537</v>
      </c>
      <c r="G58" s="7">
        <f t="shared" si="16"/>
        <v>2.274184110530077</v>
      </c>
      <c r="H58" s="7">
        <f t="shared" si="16"/>
        <v>1.97105178859877</v>
      </c>
      <c r="I58" s="7">
        <f t="shared" si="16"/>
        <v>1.5238181818181817</v>
      </c>
      <c r="J58" s="7">
        <f t="shared" si="16"/>
        <v>1.318413223140496</v>
      </c>
      <c r="K58" s="7">
        <f t="shared" si="16"/>
        <v>0.6735670859686321</v>
      </c>
    </row>
    <row r="59" spans="1:11" ht="12.75">
      <c r="A59" s="10" t="s">
        <v>29</v>
      </c>
      <c r="B59" s="1">
        <v>1700</v>
      </c>
      <c r="C59" s="4" t="s">
        <v>3</v>
      </c>
      <c r="D59" s="7">
        <f aca="true" t="shared" si="17" ref="D59:K59">D8*($B$58/$B$16)^5*($B$59/$B$20)^3</f>
        <v>17.0661146770981</v>
      </c>
      <c r="E59" s="7">
        <f t="shared" si="17"/>
        <v>13.035704923817494</v>
      </c>
      <c r="F59" s="7">
        <f t="shared" si="17"/>
        <v>11.958728498791965</v>
      </c>
      <c r="G59" s="7">
        <f t="shared" si="17"/>
        <v>11.57004722483274</v>
      </c>
      <c r="H59" s="7">
        <f t="shared" si="17"/>
        <v>10.610644860734018</v>
      </c>
      <c r="I59" s="7">
        <f t="shared" si="17"/>
        <v>10.59776882451867</v>
      </c>
      <c r="J59" s="7">
        <f t="shared" si="17"/>
        <v>11.49165358099403</v>
      </c>
      <c r="K59" s="7">
        <f t="shared" si="17"/>
        <v>12.187239234437671</v>
      </c>
    </row>
    <row r="62" spans="1:11" ht="13.5" thickBot="1">
      <c r="A62" s="10" t="s">
        <v>28</v>
      </c>
      <c r="B62" s="1"/>
      <c r="C62" s="2" t="s">
        <v>0</v>
      </c>
      <c r="D62" s="3">
        <v>1</v>
      </c>
      <c r="E62" s="3">
        <v>2</v>
      </c>
      <c r="F62" s="3">
        <v>3</v>
      </c>
      <c r="G62" s="3">
        <v>4</v>
      </c>
      <c r="H62" s="3">
        <v>5</v>
      </c>
      <c r="I62" s="3">
        <v>6</v>
      </c>
      <c r="J62" s="3">
        <v>7</v>
      </c>
      <c r="K62" s="3">
        <v>8</v>
      </c>
    </row>
    <row r="63" spans="1:11" ht="12.75">
      <c r="A63" s="10"/>
      <c r="B63" s="1"/>
      <c r="C63" s="4" t="s">
        <v>1</v>
      </c>
      <c r="D63" s="5">
        <f>D6*($B$64/$B$16)^3*($B$65/$B$20)</f>
        <v>0</v>
      </c>
      <c r="E63" s="5">
        <f aca="true" t="shared" si="18" ref="E63:K63">E6*($B$64/$B$16)^3*($B$65/$B$20)</f>
        <v>4989.027285129603</v>
      </c>
      <c r="F63" s="5">
        <f t="shared" si="18"/>
        <v>7534.417840909091</v>
      </c>
      <c r="G63" s="5">
        <f t="shared" si="18"/>
        <v>11074.835034013604</v>
      </c>
      <c r="H63" s="5">
        <f t="shared" si="18"/>
        <v>12476.671896316506</v>
      </c>
      <c r="I63" s="5">
        <f t="shared" si="18"/>
        <v>13511.022613636365</v>
      </c>
      <c r="J63" s="5">
        <f t="shared" si="18"/>
        <v>14585.543522727274</v>
      </c>
      <c r="K63" s="5">
        <f t="shared" si="18"/>
        <v>16428.577343039127</v>
      </c>
    </row>
    <row r="64" spans="1:11" ht="12.75">
      <c r="A64" s="10" t="s">
        <v>27</v>
      </c>
      <c r="B64" s="1">
        <v>30</v>
      </c>
      <c r="C64" s="4" t="s">
        <v>2</v>
      </c>
      <c r="D64" s="7">
        <f>D7*($B$64/$B$16)^2*($B$65/$B$20)^2</f>
        <v>4.06128838435356</v>
      </c>
      <c r="E64" s="7">
        <f aca="true" t="shared" si="19" ref="E64:K64">E7*($B$64/$B$16)^2*($B$65/$B$20)^2</f>
        <v>2.8811310114296034</v>
      </c>
      <c r="F64" s="7">
        <f t="shared" si="19"/>
        <v>2.34948347107438</v>
      </c>
      <c r="G64" s="7">
        <f t="shared" si="19"/>
        <v>1.7705585635614787</v>
      </c>
      <c r="H64" s="7">
        <f t="shared" si="19"/>
        <v>1.5345558907775891</v>
      </c>
      <c r="I64" s="7">
        <f t="shared" si="19"/>
        <v>1.1863636363636363</v>
      </c>
      <c r="J64" s="7">
        <f t="shared" si="19"/>
        <v>1.0264462809917354</v>
      </c>
      <c r="K64" s="7">
        <f t="shared" si="19"/>
        <v>0.524403440633018</v>
      </c>
    </row>
    <row r="65" spans="1:11" ht="12.75">
      <c r="A65" s="10" t="s">
        <v>29</v>
      </c>
      <c r="B65" s="1">
        <v>1500</v>
      </c>
      <c r="C65" s="4" t="s">
        <v>3</v>
      </c>
      <c r="D65" s="7">
        <f>D8*($B$64/$B$16)^5*($B$65/$B$20)^3</f>
        <v>11.72361836662041</v>
      </c>
      <c r="E65" s="7">
        <f aca="true" t="shared" si="20" ref="E65:K65">E8*($B$64/$B$16)^5*($B$65/$B$20)^3</f>
        <v>8.954916368386737</v>
      </c>
      <c r="F65" s="7">
        <f t="shared" si="20"/>
        <v>8.215084201795822</v>
      </c>
      <c r="G65" s="7">
        <f t="shared" si="20"/>
        <v>7.948078441646751</v>
      </c>
      <c r="H65" s="7">
        <f t="shared" si="20"/>
        <v>7.2890141268018125</v>
      </c>
      <c r="I65" s="7">
        <f t="shared" si="20"/>
        <v>7.280168895328822</v>
      </c>
      <c r="J65" s="7">
        <f t="shared" si="20"/>
        <v>7.8942256942509355</v>
      </c>
      <c r="K65" s="7">
        <f t="shared" si="20"/>
        <v>8.372060333040329</v>
      </c>
    </row>
  </sheetData>
  <sheetProtection/>
  <printOptions horizontalCentered="1" verticalCentered="1"/>
  <pageMargins left="0" right="0" top="0.5" bottom="0" header="0.5" footer="0.5"/>
  <pageSetup fitToHeight="3" orientation="portrait" scale="87" r:id="rId1"/>
  <headerFooter alignWithMargins="0">
    <oddHeader>&amp;R&amp;F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Metal &amp; Plastics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Springman</dc:creator>
  <cp:keywords/>
  <dc:description/>
  <cp:lastModifiedBy>Gil Springman</cp:lastModifiedBy>
  <cp:lastPrinted>2000-04-03T14:17:02Z</cp:lastPrinted>
  <dcterms:created xsi:type="dcterms:W3CDTF">1998-01-06T13:15:37Z</dcterms:created>
  <dcterms:modified xsi:type="dcterms:W3CDTF">2013-01-16T21:49:43Z</dcterms:modified>
  <cp:category/>
  <cp:version/>
  <cp:contentType/>
  <cp:contentStatus/>
</cp:coreProperties>
</file>