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915" activeTab="0"/>
  </bookViews>
  <sheets>
    <sheet name="24" sheetId="1" r:id="rId1"/>
    <sheet name="datasheet (2)" sheetId="2" r:id="rId2"/>
  </sheets>
  <definedNames>
    <definedName name="_xlnm.Print_Area" localSheetId="0">'24'!$A$1:$J$55</definedName>
    <definedName name="_xlnm.Print_Area" localSheetId="1">'datasheet (2)'!$A$1:$M$67</definedName>
  </definedNames>
  <calcPr fullCalcOnLoad="1"/>
</workbook>
</file>

<file path=xl/sharedStrings.xml><?xml version="1.0" encoding="utf-8"?>
<sst xmlns="http://schemas.openxmlformats.org/spreadsheetml/2006/main" count="85" uniqueCount="40">
  <si>
    <t>Data Point</t>
  </si>
  <si>
    <t>Airflow</t>
  </si>
  <si>
    <t>Static P</t>
  </si>
  <si>
    <t>HP</t>
  </si>
  <si>
    <t>Static Eff</t>
  </si>
  <si>
    <t>dBA</t>
  </si>
  <si>
    <t>Date</t>
  </si>
  <si>
    <t>Operator</t>
  </si>
  <si>
    <t>Test Type</t>
  </si>
  <si>
    <t>Test #</t>
  </si>
  <si>
    <t>Shroud Dia</t>
  </si>
  <si>
    <t>Shroud Type</t>
  </si>
  <si>
    <t>Tip Clearance</t>
  </si>
  <si>
    <t>Fan P/N</t>
  </si>
  <si>
    <t>Company</t>
  </si>
  <si>
    <t>Fan S/N</t>
  </si>
  <si>
    <t># of Blades</t>
  </si>
  <si>
    <t>Fan Dia</t>
  </si>
  <si>
    <t>Fan Rotation</t>
  </si>
  <si>
    <t>PW @ Tip</t>
  </si>
  <si>
    <t>Pilot Dia</t>
  </si>
  <si>
    <t>Desired RPM</t>
  </si>
  <si>
    <t>Desired Fan Dia</t>
  </si>
  <si>
    <t>Desired Air Dens</t>
  </si>
  <si>
    <t>Notes</t>
  </si>
  <si>
    <t>JW</t>
  </si>
  <si>
    <t xml:space="preserve"> </t>
  </si>
  <si>
    <t>Dia</t>
  </si>
  <si>
    <t>Fan Law</t>
  </si>
  <si>
    <t>Rpm</t>
  </si>
  <si>
    <t>Best</t>
  </si>
  <si>
    <t>Flat Plate</t>
  </si>
  <si>
    <t>ACS</t>
  </si>
  <si>
    <t>Position</t>
  </si>
  <si>
    <t>Static Pcor</t>
  </si>
  <si>
    <t>828200-24</t>
  </si>
  <si>
    <t>CCW</t>
  </si>
  <si>
    <t>Total P</t>
  </si>
  <si>
    <t>Total Eff</t>
  </si>
  <si>
    <t>Thrust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</si>
</sst>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yyyy"/>
    <numFmt numFmtId="167" formatCode="mm/dd/yy"/>
  </numFmts>
  <fonts count="42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5"/>
      <color indexed="8"/>
      <name val="Arial"/>
      <family val="0"/>
    </font>
    <font>
      <sz val="11.25"/>
      <color indexed="8"/>
      <name val="Arial"/>
      <family val="0"/>
    </font>
    <font>
      <sz val="9.5"/>
      <color indexed="8"/>
      <name val="Arial"/>
      <family val="0"/>
    </font>
    <font>
      <sz val="9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right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75"/>
          <c:y val="0.39725"/>
          <c:w val="0.91075"/>
          <c:h val="0.60275"/>
        </c:manualLayout>
      </c:layout>
      <c:scatterChart>
        <c:scatterStyle val="lineMarker"/>
        <c:varyColors val="0"/>
        <c:ser>
          <c:idx val="1"/>
          <c:order val="0"/>
          <c:tx>
            <c:strRef>
              <c:f>'datasheet (2)'!$A$27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(2)'!$D$27:$K$27</c:f>
              <c:numCache>
                <c:ptCount val="8"/>
                <c:pt idx="0">
                  <c:v>0</c:v>
                </c:pt>
                <c:pt idx="1">
                  <c:v>8167.692109960729</c:v>
                </c:pt>
                <c:pt idx="2">
                  <c:v>11632.245759087667</c:v>
                </c:pt>
                <c:pt idx="3">
                  <c:v>14726.289793004997</c:v>
                </c:pt>
                <c:pt idx="4">
                  <c:v>16912.89149392423</c:v>
                </c:pt>
                <c:pt idx="5">
                  <c:v>17918.47678634909</c:v>
                </c:pt>
                <c:pt idx="6">
                  <c:v>18098.119971367214</c:v>
                </c:pt>
                <c:pt idx="7">
                  <c:v>19813.975917349482</c:v>
                </c:pt>
              </c:numCache>
            </c:numRef>
          </c:xVal>
          <c:yVal>
            <c:numRef>
              <c:f>'datasheet (2)'!$D$29:$K$29</c:f>
              <c:numCache>
                <c:ptCount val="8"/>
                <c:pt idx="0">
                  <c:v>22.49032493801974</c:v>
                </c:pt>
                <c:pt idx="1">
                  <c:v>19.423771517296224</c:v>
                </c:pt>
                <c:pt idx="2">
                  <c:v>20.48104142290595</c:v>
                </c:pt>
                <c:pt idx="3">
                  <c:v>20.212068325262244</c:v>
                </c:pt>
                <c:pt idx="4">
                  <c:v>21.535057725865517</c:v>
                </c:pt>
                <c:pt idx="5">
                  <c:v>21.981308962462503</c:v>
                </c:pt>
                <c:pt idx="6">
                  <c:v>21.632346982554843</c:v>
                </c:pt>
                <c:pt idx="7">
                  <c:v>22.292898439812276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'datasheet (2)'!$A$33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(2)'!$D$33:$K$33</c:f>
              <c:numCache>
                <c:ptCount val="8"/>
                <c:pt idx="0">
                  <c:v>0</c:v>
                </c:pt>
                <c:pt idx="1">
                  <c:v>7657.211353088183</c:v>
                </c:pt>
                <c:pt idx="2">
                  <c:v>10905.23039914469</c:v>
                </c:pt>
                <c:pt idx="3">
                  <c:v>13805.896680942184</c:v>
                </c:pt>
                <c:pt idx="4">
                  <c:v>15855.835775553967</c:v>
                </c:pt>
                <c:pt idx="5">
                  <c:v>16798.57198720227</c:v>
                </c:pt>
                <c:pt idx="6">
                  <c:v>16966.987473156765</c:v>
                </c:pt>
                <c:pt idx="7">
                  <c:v>18575.602422515138</c:v>
                </c:pt>
              </c:numCache>
            </c:numRef>
          </c:xVal>
          <c:yVal>
            <c:numRef>
              <c:f>'datasheet (2)'!$D$35:$K$35</c:f>
              <c:numCache>
                <c:ptCount val="8"/>
                <c:pt idx="0">
                  <c:v>18.531456705521634</c:v>
                </c:pt>
                <c:pt idx="1">
                  <c:v>16.004694548553406</c:v>
                </c:pt>
                <c:pt idx="2">
                  <c:v>16.875858106032126</c:v>
                </c:pt>
                <c:pt idx="3">
                  <c:v>16.65423110296877</c:v>
                </c:pt>
                <c:pt idx="4">
                  <c:v>17.744340777538113</c:v>
                </c:pt>
                <c:pt idx="5">
                  <c:v>18.11204046589623</c:v>
                </c:pt>
                <c:pt idx="6">
                  <c:v>17.824504654815087</c:v>
                </c:pt>
                <c:pt idx="7">
                  <c:v>18.368782283780867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'datasheet (2)'!$A$39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(2)'!$D$39:$K$39</c:f>
              <c:numCache>
                <c:ptCount val="8"/>
                <c:pt idx="0">
                  <c:v>0</c:v>
                </c:pt>
                <c:pt idx="1">
                  <c:v>7146.730596215638</c:v>
                </c:pt>
                <c:pt idx="2">
                  <c:v>10178.21503920171</c:v>
                </c:pt>
                <c:pt idx="3">
                  <c:v>12885.503568879372</c:v>
                </c:pt>
                <c:pt idx="4">
                  <c:v>14798.780057183703</c:v>
                </c:pt>
                <c:pt idx="5">
                  <c:v>15678.667188055455</c:v>
                </c:pt>
                <c:pt idx="6">
                  <c:v>15835.854974946315</c:v>
                </c:pt>
                <c:pt idx="7">
                  <c:v>17337.228927680797</c:v>
                </c:pt>
              </c:numCache>
            </c:numRef>
          </c:xVal>
          <c:yVal>
            <c:numRef>
              <c:f>'datasheet (2)'!$D$41:$K$41</c:f>
              <c:numCache>
                <c:ptCount val="8"/>
                <c:pt idx="0">
                  <c:v>15.066760651837445</c:v>
                </c:pt>
                <c:pt idx="1">
                  <c:v>13.012409434438684</c:v>
                </c:pt>
                <c:pt idx="2">
                  <c:v>13.720697671985825</c:v>
                </c:pt>
                <c:pt idx="3">
                  <c:v>13.540506710087795</c:v>
                </c:pt>
                <c:pt idx="4">
                  <c:v>14.426806249945065</c:v>
                </c:pt>
                <c:pt idx="5">
                  <c:v>14.725759715087188</c:v>
                </c:pt>
                <c:pt idx="6">
                  <c:v>14.491982451203734</c:v>
                </c:pt>
                <c:pt idx="7">
                  <c:v>14.934500321983617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'datasheet (2)'!$A$45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(2)'!$D$45:$K$45</c:f>
              <c:numCache>
                <c:ptCount val="8"/>
                <c:pt idx="0">
                  <c:v>0</c:v>
                </c:pt>
                <c:pt idx="1">
                  <c:v>6636.249839343092</c:v>
                </c:pt>
                <c:pt idx="2">
                  <c:v>9451.19967925873</c:v>
                </c:pt>
                <c:pt idx="3">
                  <c:v>11965.110456816561</c:v>
                </c:pt>
                <c:pt idx="4">
                  <c:v>13741.72433881344</c:v>
                </c:pt>
                <c:pt idx="5">
                  <c:v>14558.762388908637</c:v>
                </c:pt>
                <c:pt idx="6">
                  <c:v>14704.722476735864</c:v>
                </c:pt>
                <c:pt idx="7">
                  <c:v>16098.855432846454</c:v>
                </c:pt>
              </c:numCache>
            </c:numRef>
          </c:xVal>
          <c:yVal>
            <c:numRef>
              <c:f>'datasheet (2)'!$D$47:$K$47</c:f>
              <c:numCache>
                <c:ptCount val="8"/>
                <c:pt idx="0">
                  <c:v>12.063291965046234</c:v>
                </c:pt>
                <c:pt idx="1">
                  <c:v>10.418463384643509</c:v>
                </c:pt>
                <c:pt idx="2">
                  <c:v>10.98555859524521</c:v>
                </c:pt>
                <c:pt idx="3">
                  <c:v>10.841287624658486</c:v>
                </c:pt>
                <c:pt idx="4">
                  <c:v>11.55090864837074</c:v>
                </c:pt>
                <c:pt idx="5">
                  <c:v>11.790267526984895</c:v>
                </c:pt>
                <c:pt idx="6">
                  <c:v>11.603092363445557</c:v>
                </c:pt>
                <c:pt idx="7">
                  <c:v>11.957396941471577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'datasheet (2)'!$A$51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(2)'!$D$51:$K$51</c:f>
              <c:numCache>
                <c:ptCount val="8"/>
                <c:pt idx="0">
                  <c:v>0</c:v>
                </c:pt>
                <c:pt idx="1">
                  <c:v>6125.769082470546</c:v>
                </c:pt>
                <c:pt idx="2">
                  <c:v>8724.184319315751</c:v>
                </c:pt>
                <c:pt idx="3">
                  <c:v>11044.717344753748</c:v>
                </c:pt>
                <c:pt idx="4">
                  <c:v>12684.668620443173</c:v>
                </c:pt>
                <c:pt idx="5">
                  <c:v>13438.857589761818</c:v>
                </c:pt>
                <c:pt idx="6">
                  <c:v>13573.589978525411</c:v>
                </c:pt>
                <c:pt idx="7">
                  <c:v>14860.481938012112</c:v>
                </c:pt>
              </c:numCache>
            </c:numRef>
          </c:xVal>
          <c:yVal>
            <c:numRef>
              <c:f>'datasheet (2)'!$D$53:$K$53</c:f>
              <c:numCache>
                <c:ptCount val="8"/>
                <c:pt idx="0">
                  <c:v>9.488105833227078</c:v>
                </c:pt>
                <c:pt idx="1">
                  <c:v>8.194403608859345</c:v>
                </c:pt>
                <c:pt idx="2">
                  <c:v>8.640439350288448</c:v>
                </c:pt>
                <c:pt idx="3">
                  <c:v>8.52696632472001</c:v>
                </c:pt>
                <c:pt idx="4">
                  <c:v>9.085102478099515</c:v>
                </c:pt>
                <c:pt idx="5">
                  <c:v>9.27336471853887</c:v>
                </c:pt>
                <c:pt idx="6">
                  <c:v>9.126146383265324</c:v>
                </c:pt>
                <c:pt idx="7">
                  <c:v>9.404816529295804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'datasheet (2)'!$A$57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(2)'!$D$57:$K$57</c:f>
              <c:numCache>
                <c:ptCount val="8"/>
                <c:pt idx="0">
                  <c:v>0</c:v>
                </c:pt>
                <c:pt idx="1">
                  <c:v>5615.288325598001</c:v>
                </c:pt>
                <c:pt idx="2">
                  <c:v>7997.168959372772</c:v>
                </c:pt>
                <c:pt idx="3">
                  <c:v>10124.324232690935</c:v>
                </c:pt>
                <c:pt idx="4">
                  <c:v>11627.61290207291</c:v>
                </c:pt>
                <c:pt idx="5">
                  <c:v>12318.952790615</c:v>
                </c:pt>
                <c:pt idx="6">
                  <c:v>12442.45748031496</c:v>
                </c:pt>
                <c:pt idx="7">
                  <c:v>13622.108443177769</c:v>
                </c:pt>
              </c:numCache>
            </c:numRef>
          </c:xVal>
          <c:yVal>
            <c:numRef>
              <c:f>'datasheet (2)'!$D$59:$K$59</c:f>
              <c:numCache>
                <c:ptCount val="8"/>
                <c:pt idx="0">
                  <c:v>7.308257444459051</c:v>
                </c:pt>
                <c:pt idx="1">
                  <c:v>6.311777316777655</c:v>
                </c:pt>
                <c:pt idx="2">
                  <c:v>6.655338411593706</c:v>
                </c:pt>
                <c:pt idx="3">
                  <c:v>6.567935288311536</c:v>
                </c:pt>
                <c:pt idx="4">
                  <c:v>6.997842244415772</c:v>
                </c:pt>
                <c:pt idx="5">
                  <c:v>7.142852106698632</c:v>
                </c:pt>
                <c:pt idx="6">
                  <c:v>7.029456502387816</c:v>
                </c:pt>
                <c:pt idx="7">
                  <c:v>7.2441034725073585</c:v>
                </c:pt>
              </c:numCache>
            </c:numRef>
          </c:yVal>
          <c:smooth val="0"/>
        </c:ser>
        <c:ser>
          <c:idx val="0"/>
          <c:order val="6"/>
          <c:tx>
            <c:strRef>
              <c:f>'datasheet (2)'!$A$63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(2)'!$D$63:$K$63</c:f>
              <c:numCache>
                <c:ptCount val="8"/>
                <c:pt idx="0">
                  <c:v>0</c:v>
                </c:pt>
                <c:pt idx="1">
                  <c:v>5104.807568725456</c:v>
                </c:pt>
                <c:pt idx="2">
                  <c:v>7270.153599429793</c:v>
                </c:pt>
                <c:pt idx="3">
                  <c:v>9203.931120628124</c:v>
                </c:pt>
                <c:pt idx="4">
                  <c:v>10570.557183702645</c:v>
                </c:pt>
                <c:pt idx="5">
                  <c:v>11199.047991468182</c:v>
                </c:pt>
                <c:pt idx="6">
                  <c:v>11311.32498210451</c:v>
                </c:pt>
                <c:pt idx="7">
                  <c:v>12383.734948343426</c:v>
                </c:pt>
              </c:numCache>
            </c:numRef>
          </c:xVal>
          <c:yVal>
            <c:numRef>
              <c:f>'datasheet (2)'!$D$65:$K$65</c:f>
              <c:numCache>
                <c:ptCount val="8"/>
                <c:pt idx="0">
                  <c:v>5.490801986821227</c:v>
                </c:pt>
                <c:pt idx="1">
                  <c:v>4.7421317180899</c:v>
                </c:pt>
                <c:pt idx="2">
                  <c:v>5.00025425363915</c:v>
                </c:pt>
                <c:pt idx="3">
                  <c:v>4.934586993472229</c:v>
                </c:pt>
                <c:pt idx="4">
                  <c:v>5.257582452603887</c:v>
                </c:pt>
                <c:pt idx="5">
                  <c:v>5.366530508413699</c:v>
                </c:pt>
                <c:pt idx="6">
                  <c:v>5.281334712537804</c:v>
                </c:pt>
                <c:pt idx="7">
                  <c:v>5.442602158157295</c:v>
                </c:pt>
              </c:numCache>
            </c:numRef>
          </c:yVal>
          <c:smooth val="0"/>
        </c:ser>
        <c:axId val="24467952"/>
        <c:axId val="18884977"/>
      </c:scatterChart>
      <c:valAx>
        <c:axId val="24467952"/>
        <c:scaling>
          <c:orientation val="minMax"/>
          <c:max val="2000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8884977"/>
        <c:crosses val="autoZero"/>
        <c:crossBetween val="midCat"/>
        <c:dispUnits/>
        <c:majorUnit val="5000"/>
        <c:minorUnit val="1000"/>
      </c:valAx>
      <c:valAx>
        <c:axId val="188849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Horsepower (HP)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4467952"/>
        <c:crosses val="autoZero"/>
        <c:crossBetween val="midCat"/>
        <c:dispUnits/>
        <c:majorUnit val="10"/>
        <c:min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07175"/>
          <c:w val="0.93575"/>
          <c:h val="0.751"/>
        </c:manualLayout>
      </c:layout>
      <c:scatterChart>
        <c:scatterStyle val="lineMarker"/>
        <c:varyColors val="0"/>
        <c:ser>
          <c:idx val="1"/>
          <c:order val="0"/>
          <c:tx>
            <c:strRef>
              <c:f>'datasheet (2)'!$A$27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(2)'!$D$27:$K$27</c:f>
              <c:numCache>
                <c:ptCount val="8"/>
                <c:pt idx="0">
                  <c:v>0</c:v>
                </c:pt>
                <c:pt idx="1">
                  <c:v>8167.692109960729</c:v>
                </c:pt>
                <c:pt idx="2">
                  <c:v>11632.245759087667</c:v>
                </c:pt>
                <c:pt idx="3">
                  <c:v>14726.289793004997</c:v>
                </c:pt>
                <c:pt idx="4">
                  <c:v>16912.89149392423</c:v>
                </c:pt>
                <c:pt idx="5">
                  <c:v>17918.47678634909</c:v>
                </c:pt>
                <c:pt idx="6">
                  <c:v>18098.119971367214</c:v>
                </c:pt>
                <c:pt idx="7">
                  <c:v>19813.975917349482</c:v>
                </c:pt>
              </c:numCache>
            </c:numRef>
          </c:xVal>
          <c:yVal>
            <c:numRef>
              <c:f>'datasheet (2)'!$D$28:$K$28</c:f>
              <c:numCache>
                <c:ptCount val="8"/>
                <c:pt idx="0">
                  <c:v>11.08871553324002</c:v>
                </c:pt>
                <c:pt idx="1">
                  <c:v>7.44219340239199</c:v>
                </c:pt>
                <c:pt idx="2">
                  <c:v>5.852442251584908</c:v>
                </c:pt>
                <c:pt idx="3">
                  <c:v>3.458893693247558</c:v>
                </c:pt>
                <c:pt idx="4">
                  <c:v>3.0214576837023888</c:v>
                </c:pt>
                <c:pt idx="5">
                  <c:v>2.228402512381888</c:v>
                </c:pt>
                <c:pt idx="6">
                  <c:v>1.7708465168996457</c:v>
                </c:pt>
                <c:pt idx="7">
                  <c:v>0.7797697470913788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'datasheet (2)'!$A$33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(2)'!$D$33:$K$33</c:f>
              <c:numCache>
                <c:ptCount val="8"/>
                <c:pt idx="0">
                  <c:v>0</c:v>
                </c:pt>
                <c:pt idx="1">
                  <c:v>7657.211353088183</c:v>
                </c:pt>
                <c:pt idx="2">
                  <c:v>10905.23039914469</c:v>
                </c:pt>
                <c:pt idx="3">
                  <c:v>13805.896680942184</c:v>
                </c:pt>
                <c:pt idx="4">
                  <c:v>15855.835775553967</c:v>
                </c:pt>
                <c:pt idx="5">
                  <c:v>16798.57198720227</c:v>
                </c:pt>
                <c:pt idx="6">
                  <c:v>16966.987473156765</c:v>
                </c:pt>
                <c:pt idx="7">
                  <c:v>18575.602422515138</c:v>
                </c:pt>
              </c:numCache>
            </c:numRef>
          </c:xVal>
          <c:yVal>
            <c:numRef>
              <c:f>'datasheet (2)'!$D$34:$K$34</c:f>
              <c:numCache>
                <c:ptCount val="8"/>
                <c:pt idx="0">
                  <c:v>9.745941386636735</c:v>
                </c:pt>
                <c:pt idx="1">
                  <c:v>6.540990295071085</c:v>
                </c:pt>
                <c:pt idx="2">
                  <c:v>5.143748072682048</c:v>
                </c:pt>
                <c:pt idx="3">
                  <c:v>3.040043285080861</c:v>
                </c:pt>
                <c:pt idx="4">
                  <c:v>2.6555780423165527</c:v>
                </c:pt>
                <c:pt idx="5">
                  <c:v>1.9585568956481438</c:v>
                </c:pt>
                <c:pt idx="6">
                  <c:v>1.5564080714938293</c:v>
                </c:pt>
                <c:pt idx="7">
                  <c:v>0.6853445042795322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'datasheet (2)'!$A$39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(2)'!$D$39:$K$39</c:f>
              <c:numCache>
                <c:ptCount val="8"/>
                <c:pt idx="0">
                  <c:v>0</c:v>
                </c:pt>
                <c:pt idx="1">
                  <c:v>7146.730596215638</c:v>
                </c:pt>
                <c:pt idx="2">
                  <c:v>10178.21503920171</c:v>
                </c:pt>
                <c:pt idx="3">
                  <c:v>12885.503568879372</c:v>
                </c:pt>
                <c:pt idx="4">
                  <c:v>14798.780057183703</c:v>
                </c:pt>
                <c:pt idx="5">
                  <c:v>15678.667188055455</c:v>
                </c:pt>
                <c:pt idx="6">
                  <c:v>15835.854974946315</c:v>
                </c:pt>
                <c:pt idx="7">
                  <c:v>17337.228927680797</c:v>
                </c:pt>
              </c:numCache>
            </c:numRef>
          </c:xVal>
          <c:yVal>
            <c:numRef>
              <c:f>'datasheet (2)'!$D$40:$K$40</c:f>
              <c:numCache>
                <c:ptCount val="8"/>
                <c:pt idx="0">
                  <c:v>8.48979783013689</c:v>
                </c:pt>
                <c:pt idx="1">
                  <c:v>5.697929323706368</c:v>
                </c:pt>
                <c:pt idx="2">
                  <c:v>4.480776098869696</c:v>
                </c:pt>
                <c:pt idx="3">
                  <c:v>2.6482154838926615</c:v>
                </c:pt>
                <c:pt idx="4">
                  <c:v>2.3133035390846417</c:v>
                </c:pt>
                <c:pt idx="5">
                  <c:v>1.7061206735423833</c:v>
                </c:pt>
                <c:pt idx="6">
                  <c:v>1.3558043645012914</c:v>
                </c:pt>
                <c:pt idx="7">
                  <c:v>0.597011212616837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'datasheet (2)'!$A$45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(2)'!$D$45:$K$45</c:f>
              <c:numCache>
                <c:ptCount val="8"/>
                <c:pt idx="0">
                  <c:v>0</c:v>
                </c:pt>
                <c:pt idx="1">
                  <c:v>6636.249839343092</c:v>
                </c:pt>
                <c:pt idx="2">
                  <c:v>9451.19967925873</c:v>
                </c:pt>
                <c:pt idx="3">
                  <c:v>11965.110456816561</c:v>
                </c:pt>
                <c:pt idx="4">
                  <c:v>13741.72433881344</c:v>
                </c:pt>
                <c:pt idx="5">
                  <c:v>14558.762388908637</c:v>
                </c:pt>
                <c:pt idx="6">
                  <c:v>14704.722476735864</c:v>
                </c:pt>
                <c:pt idx="7">
                  <c:v>16098.855432846454</c:v>
                </c:pt>
              </c:numCache>
            </c:numRef>
          </c:xVal>
          <c:yVal>
            <c:numRef>
              <c:f>'datasheet (2)'!$D$46:$K$46</c:f>
              <c:numCache>
                <c:ptCount val="8"/>
                <c:pt idx="0">
                  <c:v>7.320284863740482</c:v>
                </c:pt>
                <c:pt idx="1">
                  <c:v>4.913010488297838</c:v>
                </c:pt>
                <c:pt idx="2">
                  <c:v>3.86352633014785</c:v>
                </c:pt>
                <c:pt idx="3">
                  <c:v>2.283410289682958</c:v>
                </c:pt>
                <c:pt idx="4">
                  <c:v>1.9946341740066553</c:v>
                </c:pt>
                <c:pt idx="5">
                  <c:v>1.471093846064606</c:v>
                </c:pt>
                <c:pt idx="6">
                  <c:v>1.1690353959220319</c:v>
                </c:pt>
                <c:pt idx="7">
                  <c:v>0.5147698721032932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'datasheet (2)'!$A$51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(2)'!$D$51:$K$51</c:f>
              <c:numCache>
                <c:ptCount val="8"/>
                <c:pt idx="0">
                  <c:v>0</c:v>
                </c:pt>
                <c:pt idx="1">
                  <c:v>6125.769082470546</c:v>
                </c:pt>
                <c:pt idx="2">
                  <c:v>8724.184319315751</c:v>
                </c:pt>
                <c:pt idx="3">
                  <c:v>11044.717344753748</c:v>
                </c:pt>
                <c:pt idx="4">
                  <c:v>12684.668620443173</c:v>
                </c:pt>
                <c:pt idx="5">
                  <c:v>13438.857589761818</c:v>
                </c:pt>
                <c:pt idx="6">
                  <c:v>13573.589978525411</c:v>
                </c:pt>
                <c:pt idx="7">
                  <c:v>14860.481938012112</c:v>
                </c:pt>
              </c:numCache>
            </c:numRef>
          </c:xVal>
          <c:yVal>
            <c:numRef>
              <c:f>'datasheet (2)'!$D$52:$K$52</c:f>
              <c:numCache>
                <c:ptCount val="8"/>
                <c:pt idx="0">
                  <c:v>6.23740248744751</c:v>
                </c:pt>
                <c:pt idx="1">
                  <c:v>4.186233788845494</c:v>
                </c:pt>
                <c:pt idx="2">
                  <c:v>3.291998766516511</c:v>
                </c:pt>
                <c:pt idx="3">
                  <c:v>1.9456277024517512</c:v>
                </c:pt>
                <c:pt idx="4">
                  <c:v>1.6995699470825938</c:v>
                </c:pt>
                <c:pt idx="5">
                  <c:v>1.2534764132148122</c:v>
                </c:pt>
                <c:pt idx="6">
                  <c:v>0.9961011657560507</c:v>
                </c:pt>
                <c:pt idx="7">
                  <c:v>0.4386204827389006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'datasheet (2)'!$A$57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(2)'!$D$57:$K$57</c:f>
              <c:numCache>
                <c:ptCount val="8"/>
                <c:pt idx="0">
                  <c:v>0</c:v>
                </c:pt>
                <c:pt idx="1">
                  <c:v>5615.288325598001</c:v>
                </c:pt>
                <c:pt idx="2">
                  <c:v>7997.168959372772</c:v>
                </c:pt>
                <c:pt idx="3">
                  <c:v>10124.324232690935</c:v>
                </c:pt>
                <c:pt idx="4">
                  <c:v>11627.61290207291</c:v>
                </c:pt>
                <c:pt idx="5">
                  <c:v>12318.952790615</c:v>
                </c:pt>
                <c:pt idx="6">
                  <c:v>12442.45748031496</c:v>
                </c:pt>
                <c:pt idx="7">
                  <c:v>13622.108443177769</c:v>
                </c:pt>
              </c:numCache>
            </c:numRef>
          </c:xVal>
          <c:yVal>
            <c:numRef>
              <c:f>'datasheet (2)'!$D$58:$K$58</c:f>
              <c:numCache>
                <c:ptCount val="8"/>
                <c:pt idx="0">
                  <c:v>5.241150701257978</c:v>
                </c:pt>
                <c:pt idx="1">
                  <c:v>3.517599225349339</c:v>
                </c:pt>
                <c:pt idx="2">
                  <c:v>2.7661934079756794</c:v>
                </c:pt>
                <c:pt idx="3">
                  <c:v>1.6348677221990409</c:v>
                </c:pt>
                <c:pt idx="4">
                  <c:v>1.4281108583124573</c:v>
                </c:pt>
                <c:pt idx="5">
                  <c:v>1.0532683749930019</c:v>
                </c:pt>
                <c:pt idx="6">
                  <c:v>0.8370016740033482</c:v>
                </c:pt>
                <c:pt idx="7">
                  <c:v>0.36856304452365957</c:v>
                </c:pt>
              </c:numCache>
            </c:numRef>
          </c:yVal>
          <c:smooth val="0"/>
        </c:ser>
        <c:ser>
          <c:idx val="0"/>
          <c:order val="6"/>
          <c:tx>
            <c:strRef>
              <c:f>'datasheet (2)'!$A$63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(2)'!$D$63:$K$63</c:f>
              <c:numCache>
                <c:ptCount val="8"/>
                <c:pt idx="0">
                  <c:v>0</c:v>
                </c:pt>
                <c:pt idx="1">
                  <c:v>5104.807568725456</c:v>
                </c:pt>
                <c:pt idx="2">
                  <c:v>7270.153599429793</c:v>
                </c:pt>
                <c:pt idx="3">
                  <c:v>9203.931120628124</c:v>
                </c:pt>
                <c:pt idx="4">
                  <c:v>10570.557183702645</c:v>
                </c:pt>
                <c:pt idx="5">
                  <c:v>11199.047991468182</c:v>
                </c:pt>
                <c:pt idx="6">
                  <c:v>11311.32498210451</c:v>
                </c:pt>
                <c:pt idx="7">
                  <c:v>12383.734948343426</c:v>
                </c:pt>
              </c:numCache>
            </c:numRef>
          </c:xVal>
          <c:yVal>
            <c:numRef>
              <c:f>'datasheet (2)'!$D$64:$K$64</c:f>
              <c:numCache>
                <c:ptCount val="8"/>
                <c:pt idx="0">
                  <c:v>4.331529505171883</c:v>
                </c:pt>
                <c:pt idx="1">
                  <c:v>2.907106797809371</c:v>
                </c:pt>
                <c:pt idx="2">
                  <c:v>2.2861102545253553</c:v>
                </c:pt>
                <c:pt idx="3">
                  <c:v>1.3511303489248274</c:v>
                </c:pt>
                <c:pt idx="4">
                  <c:v>1.1802569076962457</c:v>
                </c:pt>
                <c:pt idx="5">
                  <c:v>0.8704697313991752</c:v>
                </c:pt>
                <c:pt idx="6">
                  <c:v>0.6917369206639242</c:v>
                </c:pt>
                <c:pt idx="7">
                  <c:v>0.3045975574575699</c:v>
                </c:pt>
              </c:numCache>
            </c:numRef>
          </c:yVal>
          <c:smooth val="0"/>
        </c:ser>
        <c:axId val="35747066"/>
        <c:axId val="53288139"/>
      </c:scatterChart>
      <c:valAx>
        <c:axId val="35747066"/>
        <c:scaling>
          <c:orientation val="minMax"/>
          <c:max val="2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Airflow (CFM)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53288139"/>
        <c:crosses val="autoZero"/>
        <c:crossBetween val="midCat"/>
        <c:dispUnits/>
        <c:majorUnit val="5000"/>
        <c:minorUnit val="1000"/>
      </c:valAx>
      <c:valAx>
        <c:axId val="532881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Static Pressure (in H2O)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5747066"/>
        <c:crosses val="autoZero"/>
        <c:crossBetween val="midCat"/>
        <c:dispUnits/>
        <c:majorUnit val="1"/>
        <c:min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0.2415</cdr:x>
      <cdr:y>0.0675</cdr:y>
    </cdr:from>
    <cdr:to>
      <cdr:x>0.77725</cdr:x>
      <cdr:y>0.3615</cdr:y>
    </cdr:to>
    <cdr:sp>
      <cdr:nvSpPr>
        <cdr:cNvPr id="1" name="Text Box 1"/>
        <cdr:cNvSpPr txBox="1">
          <a:spLocks noChangeArrowheads="1"/>
        </cdr:cNvSpPr>
      </cdr:nvSpPr>
      <cdr:spPr>
        <a:xfrm>
          <a:off x="1495425" y="276225"/>
          <a:ext cx="3324225" cy="1209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AMERICAN COOLING SYSTEMS</a:t>
          </a:r>
          <a:r>
            <a:rPr lang="en-US" cap="none" sz="1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828XXX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DIA:  24 in  RPM:   Various    TIP CLEARANCE:  .25
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SHROUD:  FLAT PLATE                   BLOCKAGE:   None
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0.0305</cdr:x>
      <cdr:y>0.04</cdr:y>
    </cdr:from>
    <cdr:to>
      <cdr:x>0.22825</cdr:x>
      <cdr:y>0.23725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80975" y="161925"/>
          <a:ext cx="1228725" cy="8096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0.4945</cdr:x>
      <cdr:y>0.49675</cdr:y>
    </cdr:from>
    <cdr:to>
      <cdr:x>0.51525</cdr:x>
      <cdr:y>0.548</cdr:y>
    </cdr:to>
    <cdr:sp>
      <cdr:nvSpPr>
        <cdr:cNvPr id="1" name="Text Box 1"/>
        <cdr:cNvSpPr txBox="1">
          <a:spLocks noChangeArrowheads="1"/>
        </cdr:cNvSpPr>
      </cdr:nvSpPr>
      <cdr:spPr>
        <a:xfrm>
          <a:off x="2981325" y="2181225"/>
          <a:ext cx="1238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'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114300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0" y="0"/>
        <a:ext cx="621030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27</xdr:row>
      <xdr:rowOff>114300</xdr:rowOff>
    </xdr:from>
    <xdr:to>
      <xdr:col>10</xdr:col>
      <xdr:colOff>0</xdr:colOff>
      <xdr:row>54</xdr:row>
      <xdr:rowOff>152400</xdr:rowOff>
    </xdr:to>
    <xdr:graphicFrame>
      <xdr:nvGraphicFramePr>
        <xdr:cNvPr id="2" name="Chart 2"/>
        <xdr:cNvGraphicFramePr/>
      </xdr:nvGraphicFramePr>
      <xdr:xfrm>
        <a:off x="66675" y="4486275"/>
        <a:ext cx="6029325" cy="4410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66675</xdr:colOff>
      <xdr:row>20</xdr:row>
      <xdr:rowOff>152400</xdr:rowOff>
    </xdr:from>
    <xdr:to>
      <xdr:col>6</xdr:col>
      <xdr:colOff>390525</xdr:colOff>
      <xdr:row>21</xdr:row>
      <xdr:rowOff>152400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724275" y="3390900"/>
          <a:ext cx="3238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2000</a:t>
          </a:r>
        </a:p>
      </xdr:txBody>
    </xdr:sp>
    <xdr:clientData/>
  </xdr:twoCellAnchor>
  <xdr:twoCellAnchor>
    <xdr:from>
      <xdr:col>7</xdr:col>
      <xdr:colOff>47625</xdr:colOff>
      <xdr:row>19</xdr:row>
      <xdr:rowOff>9525</xdr:rowOff>
    </xdr:from>
    <xdr:to>
      <xdr:col>7</xdr:col>
      <xdr:colOff>390525</xdr:colOff>
      <xdr:row>20</xdr:row>
      <xdr:rowOff>9525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314825" y="3086100"/>
          <a:ext cx="3429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2400</a:t>
          </a:r>
        </a:p>
      </xdr:txBody>
    </xdr:sp>
    <xdr:clientData/>
  </xdr:twoCellAnchor>
  <xdr:twoCellAnchor>
    <xdr:from>
      <xdr:col>8</xdr:col>
      <xdr:colOff>28575</xdr:colOff>
      <xdr:row>16</xdr:row>
      <xdr:rowOff>142875</xdr:rowOff>
    </xdr:from>
    <xdr:to>
      <xdr:col>8</xdr:col>
      <xdr:colOff>361950</xdr:colOff>
      <xdr:row>18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905375" y="2733675"/>
          <a:ext cx="3333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280000</a:t>
          </a:r>
        </a:p>
      </xdr:txBody>
    </xdr:sp>
    <xdr:clientData/>
  </xdr:twoCellAnchor>
  <xdr:twoCellAnchor>
    <xdr:from>
      <xdr:col>8</xdr:col>
      <xdr:colOff>581025</xdr:colOff>
      <xdr:row>13</xdr:row>
      <xdr:rowOff>85725</xdr:rowOff>
    </xdr:from>
    <xdr:to>
      <xdr:col>9</xdr:col>
      <xdr:colOff>371475</xdr:colOff>
      <xdr:row>14</xdr:row>
      <xdr:rowOff>123825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5457825" y="2190750"/>
          <a:ext cx="4000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3200</a:t>
          </a:r>
        </a:p>
      </xdr:txBody>
    </xdr:sp>
    <xdr:clientData/>
  </xdr:twoCellAnchor>
  <xdr:twoCellAnchor>
    <xdr:from>
      <xdr:col>1</xdr:col>
      <xdr:colOff>28575</xdr:colOff>
      <xdr:row>41</xdr:row>
      <xdr:rowOff>123825</xdr:rowOff>
    </xdr:from>
    <xdr:to>
      <xdr:col>1</xdr:col>
      <xdr:colOff>409575</xdr:colOff>
      <xdr:row>42</xdr:row>
      <xdr:rowOff>133350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638175" y="6762750"/>
          <a:ext cx="3810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2000</a:t>
          </a:r>
        </a:p>
      </xdr:txBody>
    </xdr:sp>
    <xdr:clientData/>
  </xdr:twoCellAnchor>
  <xdr:twoCellAnchor>
    <xdr:from>
      <xdr:col>1</xdr:col>
      <xdr:colOff>38100</xdr:colOff>
      <xdr:row>38</xdr:row>
      <xdr:rowOff>142875</xdr:rowOff>
    </xdr:from>
    <xdr:to>
      <xdr:col>1</xdr:col>
      <xdr:colOff>419100</xdr:colOff>
      <xdr:row>40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647700" y="6296025"/>
          <a:ext cx="381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2400</a:t>
          </a:r>
        </a:p>
      </xdr:txBody>
    </xdr:sp>
    <xdr:clientData/>
  </xdr:twoCellAnchor>
  <xdr:twoCellAnchor>
    <xdr:from>
      <xdr:col>1</xdr:col>
      <xdr:colOff>123825</xdr:colOff>
      <xdr:row>35</xdr:row>
      <xdr:rowOff>104775</xdr:rowOff>
    </xdr:from>
    <xdr:to>
      <xdr:col>1</xdr:col>
      <xdr:colOff>485775</xdr:colOff>
      <xdr:row>36</xdr:row>
      <xdr:rowOff>104775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733425" y="5772150"/>
          <a:ext cx="3619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28000</a:t>
          </a:r>
        </a:p>
      </xdr:txBody>
    </xdr:sp>
    <xdr:clientData/>
  </xdr:twoCellAnchor>
  <xdr:twoCellAnchor>
    <xdr:from>
      <xdr:col>1</xdr:col>
      <xdr:colOff>152400</xdr:colOff>
      <xdr:row>31</xdr:row>
      <xdr:rowOff>104775</xdr:rowOff>
    </xdr:from>
    <xdr:to>
      <xdr:col>1</xdr:col>
      <xdr:colOff>533400</xdr:colOff>
      <xdr:row>32</xdr:row>
      <xdr:rowOff>114300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762000" y="5124450"/>
          <a:ext cx="3810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3200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Normal="50" zoomScaleSheetLayoutView="100" zoomScalePageLayoutView="0" workbookViewId="0" topLeftCell="A1">
      <selection activeCell="J62" sqref="J62"/>
    </sheetView>
  </sheetViews>
  <sheetFormatPr defaultColWidth="9.140625" defaultRowHeight="12.75"/>
  <sheetData/>
  <sheetProtection/>
  <printOptions/>
  <pageMargins left="0.45" right="0.32" top="0.49" bottom="0.56" header="0.5" footer="0.5"/>
  <pageSetup horizontalDpi="300" verticalDpi="300" orientation="portrait" r:id="rId2"/>
  <headerFooter alignWithMargins="0">
    <oddFooter>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K65"/>
  <sheetViews>
    <sheetView zoomScale="75" zoomScaleNormal="75" zoomScalePageLayoutView="0" workbookViewId="0" topLeftCell="A1">
      <selection activeCell="A4" sqref="A4"/>
    </sheetView>
  </sheetViews>
  <sheetFormatPr defaultColWidth="9.140625" defaultRowHeight="12.75"/>
  <cols>
    <col min="1" max="1" width="17.7109375" style="0" customWidth="1"/>
    <col min="2" max="2" width="10.00390625" style="0" customWidth="1"/>
    <col min="3" max="3" width="11.421875" style="0" customWidth="1"/>
  </cols>
  <sheetData>
    <row r="5" spans="1:11" ht="13.5" thickBot="1">
      <c r="A5" s="9" t="s">
        <v>6</v>
      </c>
      <c r="B5" s="10">
        <v>38827</v>
      </c>
      <c r="C5" s="2" t="s">
        <v>0</v>
      </c>
      <c r="D5" s="3">
        <v>1</v>
      </c>
      <c r="E5" s="3">
        <v>2</v>
      </c>
      <c r="F5" s="3">
        <v>3</v>
      </c>
      <c r="G5" s="3">
        <v>4</v>
      </c>
      <c r="H5" s="3">
        <v>5</v>
      </c>
      <c r="I5" s="3">
        <v>6</v>
      </c>
      <c r="J5" s="3">
        <v>7</v>
      </c>
      <c r="K5" s="3">
        <v>8</v>
      </c>
    </row>
    <row r="6" spans="1:11" ht="12.75">
      <c r="A6" s="9" t="s">
        <v>7</v>
      </c>
      <c r="B6" s="10" t="s">
        <v>25</v>
      </c>
      <c r="C6" s="4" t="s">
        <v>1</v>
      </c>
      <c r="D6" s="5">
        <v>0</v>
      </c>
      <c r="E6" s="5">
        <v>7146.730596215638</v>
      </c>
      <c r="F6" s="5">
        <v>10178.21503920171</v>
      </c>
      <c r="G6" s="5">
        <v>12885.503568879372</v>
      </c>
      <c r="H6" s="5">
        <v>14798.780057183703</v>
      </c>
      <c r="I6" s="5">
        <v>15678.667188055455</v>
      </c>
      <c r="J6" s="5">
        <v>15835.854974946315</v>
      </c>
      <c r="K6" s="5">
        <v>17337.228927680797</v>
      </c>
    </row>
    <row r="7" spans="1:11" ht="12.75">
      <c r="A7" s="9" t="s">
        <v>8</v>
      </c>
      <c r="B7" s="10" t="s">
        <v>30</v>
      </c>
      <c r="C7" t="s">
        <v>34</v>
      </c>
      <c r="D7">
        <v>8.48979783013689</v>
      </c>
      <c r="E7">
        <v>5.697929323706368</v>
      </c>
      <c r="F7">
        <v>4.480776098869696</v>
      </c>
      <c r="G7">
        <v>2.6482154838926615</v>
      </c>
      <c r="H7">
        <v>2.3133035390846417</v>
      </c>
      <c r="I7">
        <v>1.7061206735423833</v>
      </c>
      <c r="J7">
        <v>1.3558043645012914</v>
      </c>
      <c r="K7">
        <v>0.597011212616837</v>
      </c>
    </row>
    <row r="8" spans="1:11" ht="12.75">
      <c r="A8" s="9" t="s">
        <v>9</v>
      </c>
      <c r="B8" s="11">
        <v>875</v>
      </c>
      <c r="C8" s="4" t="s">
        <v>3</v>
      </c>
      <c r="D8" s="6">
        <v>15.066760651837445</v>
      </c>
      <c r="E8" s="6">
        <v>13.012409434438684</v>
      </c>
      <c r="F8" s="6">
        <v>13.720697671985825</v>
      </c>
      <c r="G8" s="6">
        <v>13.540506710087795</v>
      </c>
      <c r="H8" s="6">
        <v>14.426806249945065</v>
      </c>
      <c r="I8" s="6">
        <v>14.725759715087188</v>
      </c>
      <c r="J8" s="6">
        <v>14.491982451203734</v>
      </c>
      <c r="K8" s="6">
        <v>14.934500321983617</v>
      </c>
    </row>
    <row r="9" spans="1:11" ht="12.75">
      <c r="A9" s="9" t="s">
        <v>10</v>
      </c>
      <c r="B9" s="11">
        <v>24.5</v>
      </c>
      <c r="C9" s="4" t="s">
        <v>4</v>
      </c>
      <c r="D9" s="7">
        <v>0</v>
      </c>
      <c r="E9" s="7">
        <v>0.4928869361958945</v>
      </c>
      <c r="F9" s="7">
        <v>0.5235151187875522</v>
      </c>
      <c r="G9" s="7">
        <v>0.3969176007158953</v>
      </c>
      <c r="H9" s="7">
        <v>0.37373941090991014</v>
      </c>
      <c r="I9" s="7">
        <v>0.28610255441196786</v>
      </c>
      <c r="J9" s="7">
        <v>0.23334113291002415</v>
      </c>
      <c r="K9" s="7">
        <v>0.10915711106325886</v>
      </c>
    </row>
    <row r="10" spans="1:11" ht="12.75">
      <c r="A10" s="9" t="s">
        <v>11</v>
      </c>
      <c r="B10" s="10" t="s">
        <v>31</v>
      </c>
      <c r="C10" s="4" t="s">
        <v>37</v>
      </c>
      <c r="D10" s="6">
        <v>8.48979783013689</v>
      </c>
      <c r="E10" s="6">
        <v>6.191386280301991</v>
      </c>
      <c r="F10" s="6">
        <v>5.481646158417021</v>
      </c>
      <c r="G10" s="6">
        <v>4.252336928145207</v>
      </c>
      <c r="H10" s="6">
        <v>4.429160403510615</v>
      </c>
      <c r="I10" s="6">
        <v>4.081061188369575</v>
      </c>
      <c r="J10" s="6">
        <v>3.778603918945541</v>
      </c>
      <c r="K10" s="6">
        <v>3.5009925507172346</v>
      </c>
    </row>
    <row r="11" spans="1:11" ht="12.75">
      <c r="A11" s="9" t="s">
        <v>12</v>
      </c>
      <c r="B11" s="1">
        <v>0.25</v>
      </c>
      <c r="C11" s="4" t="s">
        <v>38</v>
      </c>
      <c r="D11" s="7">
        <v>0</v>
      </c>
      <c r="E11" s="7">
        <v>0.5355723528908772</v>
      </c>
      <c r="F11" s="7">
        <v>0.640452585992619</v>
      </c>
      <c r="G11" s="7">
        <v>0.637345178751854</v>
      </c>
      <c r="H11" s="7">
        <v>0.7155791585779394</v>
      </c>
      <c r="I11" s="7">
        <v>0.6843607540841811</v>
      </c>
      <c r="J11" s="7">
        <v>0.6503178056882334</v>
      </c>
      <c r="K11" s="7">
        <v>0.640119020571148</v>
      </c>
    </row>
    <row r="12" spans="1:11" ht="12.75">
      <c r="A12" s="9" t="s">
        <v>13</v>
      </c>
      <c r="B12" s="1" t="s">
        <v>35</v>
      </c>
      <c r="C12" s="4" t="s">
        <v>5</v>
      </c>
      <c r="D12" s="8">
        <v>116.97674667909665</v>
      </c>
      <c r="E12" s="8">
        <v>113.99224612593255</v>
      </c>
      <c r="F12" s="8">
        <v>112.9535182324939</v>
      </c>
      <c r="G12" s="8">
        <v>112.98449501962317</v>
      </c>
      <c r="H12" s="8">
        <v>111.01551605932052</v>
      </c>
      <c r="I12" s="8">
        <v>109.89941495885091</v>
      </c>
      <c r="J12" s="8">
        <v>110.04658147820281</v>
      </c>
      <c r="K12" s="8">
        <v>108.94578093538901</v>
      </c>
    </row>
    <row r="13" spans="1:11" ht="12.75">
      <c r="A13" s="9" t="s">
        <v>14</v>
      </c>
      <c r="B13" s="1" t="s">
        <v>32</v>
      </c>
      <c r="C13" s="4" t="s">
        <v>33</v>
      </c>
      <c r="D13">
        <v>-1.77</v>
      </c>
      <c r="E13">
        <v>-0.5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</row>
    <row r="14" spans="1:11" ht="12.75">
      <c r="A14" s="9" t="s">
        <v>15</v>
      </c>
      <c r="B14" s="1">
        <v>0</v>
      </c>
      <c r="C14" t="s">
        <v>39</v>
      </c>
      <c r="D14">
        <v>130</v>
      </c>
      <c r="E14">
        <v>93</v>
      </c>
      <c r="F14">
        <v>81</v>
      </c>
      <c r="G14">
        <v>64</v>
      </c>
      <c r="H14">
        <v>68</v>
      </c>
      <c r="I14">
        <v>68</v>
      </c>
      <c r="J14">
        <v>67</v>
      </c>
      <c r="K14">
        <v>64</v>
      </c>
    </row>
    <row r="15" spans="1:2" ht="12.75">
      <c r="A15" s="9" t="s">
        <v>16</v>
      </c>
      <c r="B15" s="1">
        <v>7</v>
      </c>
    </row>
    <row r="16" spans="1:2" ht="12.75">
      <c r="A16" s="9" t="s">
        <v>17</v>
      </c>
      <c r="B16" s="1">
        <v>24</v>
      </c>
    </row>
    <row r="17" spans="1:2" ht="12.75">
      <c r="A17" s="9" t="s">
        <v>18</v>
      </c>
      <c r="B17" s="1" t="s">
        <v>36</v>
      </c>
    </row>
    <row r="18" spans="1:2" ht="12.75">
      <c r="A18" s="9" t="s">
        <v>19</v>
      </c>
      <c r="B18" s="1">
        <v>2.375</v>
      </c>
    </row>
    <row r="19" spans="1:2" ht="12.75">
      <c r="A19" s="9" t="s">
        <v>20</v>
      </c>
      <c r="B19" s="1">
        <v>2</v>
      </c>
    </row>
    <row r="20" spans="1:2" ht="12.75">
      <c r="A20" s="9" t="s">
        <v>21</v>
      </c>
      <c r="B20" s="1">
        <v>2800</v>
      </c>
    </row>
    <row r="21" spans="1:2" ht="12.75">
      <c r="A21" s="9" t="s">
        <v>22</v>
      </c>
      <c r="B21" s="1">
        <v>24</v>
      </c>
    </row>
    <row r="22" spans="1:2" ht="12.75">
      <c r="A22" s="9" t="s">
        <v>23</v>
      </c>
      <c r="B22" s="1">
        <v>0.075</v>
      </c>
    </row>
    <row r="23" spans="1:2" ht="12.75">
      <c r="A23" s="9" t="s">
        <v>24</v>
      </c>
      <c r="B23" s="1" t="s">
        <v>26</v>
      </c>
    </row>
    <row r="24" spans="1:2" ht="12.75">
      <c r="A24" s="9"/>
      <c r="B24" s="1"/>
    </row>
    <row r="25" spans="1:2" ht="12.75">
      <c r="A25" s="9"/>
      <c r="B25" s="1"/>
    </row>
    <row r="26" spans="1:11" ht="13.5" thickBot="1">
      <c r="A26" s="9" t="s">
        <v>28</v>
      </c>
      <c r="B26" s="1"/>
      <c r="C26" s="2" t="s">
        <v>0</v>
      </c>
      <c r="D26" s="3">
        <v>1</v>
      </c>
      <c r="E26" s="3">
        <v>2</v>
      </c>
      <c r="F26" s="3">
        <v>3</v>
      </c>
      <c r="G26" s="3">
        <v>4</v>
      </c>
      <c r="H26" s="3">
        <v>5</v>
      </c>
      <c r="I26" s="3">
        <v>6</v>
      </c>
      <c r="J26" s="3">
        <v>7</v>
      </c>
      <c r="K26" s="3">
        <v>8</v>
      </c>
    </row>
    <row r="27" spans="1:11" ht="12.75">
      <c r="A27" s="9"/>
      <c r="B27" s="1"/>
      <c r="C27" s="4" t="s">
        <v>1</v>
      </c>
      <c r="D27" s="5">
        <f>D6*($B$28/$B$16)^3*($B$29/$B$20)</f>
        <v>0</v>
      </c>
      <c r="E27" s="5">
        <f aca="true" t="shared" si="0" ref="E27:K27">E6*($B$28/$B$16)^3*($B$29/$B$20)</f>
        <v>8167.692109960729</v>
      </c>
      <c r="F27" s="5">
        <f t="shared" si="0"/>
        <v>11632.245759087667</v>
      </c>
      <c r="G27" s="5">
        <f t="shared" si="0"/>
        <v>14726.289793004997</v>
      </c>
      <c r="H27" s="5">
        <f t="shared" si="0"/>
        <v>16912.89149392423</v>
      </c>
      <c r="I27" s="5">
        <f t="shared" si="0"/>
        <v>17918.47678634909</v>
      </c>
      <c r="J27" s="5">
        <f t="shared" si="0"/>
        <v>18098.119971367214</v>
      </c>
      <c r="K27" s="5">
        <f t="shared" si="0"/>
        <v>19813.975917349482</v>
      </c>
    </row>
    <row r="28" spans="1:11" ht="12.75">
      <c r="A28" s="9" t="s">
        <v>27</v>
      </c>
      <c r="B28" s="1">
        <v>24</v>
      </c>
      <c r="C28" s="4" t="s">
        <v>2</v>
      </c>
      <c r="D28" s="6">
        <f>D7*($B$28/$B$16)^2*($B$29/$B$20)^2</f>
        <v>11.08871553324002</v>
      </c>
      <c r="E28" s="6">
        <f aca="true" t="shared" si="1" ref="E28:K28">E7*($B$28/$B$16)^2*($B$29/$B$20)^2</f>
        <v>7.44219340239199</v>
      </c>
      <c r="F28" s="6">
        <f t="shared" si="1"/>
        <v>5.852442251584908</v>
      </c>
      <c r="G28" s="6">
        <f t="shared" si="1"/>
        <v>3.458893693247558</v>
      </c>
      <c r="H28" s="6">
        <f t="shared" si="1"/>
        <v>3.0214576837023888</v>
      </c>
      <c r="I28" s="6">
        <f t="shared" si="1"/>
        <v>2.228402512381888</v>
      </c>
      <c r="J28" s="6">
        <f t="shared" si="1"/>
        <v>1.7708465168996457</v>
      </c>
      <c r="K28" s="6">
        <f t="shared" si="1"/>
        <v>0.7797697470913788</v>
      </c>
    </row>
    <row r="29" spans="1:11" ht="12.75">
      <c r="A29" s="9" t="s">
        <v>29</v>
      </c>
      <c r="B29" s="1">
        <v>3200</v>
      </c>
      <c r="C29" s="4" t="s">
        <v>3</v>
      </c>
      <c r="D29" s="6">
        <f aca="true" t="shared" si="2" ref="D29:K29">D8*($B$28/$B$16)^5*($B$29/$B$20)^3</f>
        <v>22.49032493801974</v>
      </c>
      <c r="E29" s="6">
        <f t="shared" si="2"/>
        <v>19.423771517296224</v>
      </c>
      <c r="F29" s="6">
        <f t="shared" si="2"/>
        <v>20.48104142290595</v>
      </c>
      <c r="G29" s="6">
        <f t="shared" si="2"/>
        <v>20.212068325262244</v>
      </c>
      <c r="H29" s="6">
        <f t="shared" si="2"/>
        <v>21.535057725865517</v>
      </c>
      <c r="I29" s="6">
        <f t="shared" si="2"/>
        <v>21.981308962462503</v>
      </c>
      <c r="J29" s="6">
        <f t="shared" si="2"/>
        <v>21.632346982554843</v>
      </c>
      <c r="K29" s="6">
        <f t="shared" si="2"/>
        <v>22.292898439812276</v>
      </c>
    </row>
    <row r="32" spans="1:11" ht="13.5" thickBot="1">
      <c r="A32" s="9" t="s">
        <v>28</v>
      </c>
      <c r="B32" s="1"/>
      <c r="C32" s="2" t="s">
        <v>0</v>
      </c>
      <c r="D32" s="3">
        <v>1</v>
      </c>
      <c r="E32" s="3">
        <v>2</v>
      </c>
      <c r="F32" s="3">
        <v>3</v>
      </c>
      <c r="G32" s="3">
        <v>4</v>
      </c>
      <c r="H32" s="3">
        <v>5</v>
      </c>
      <c r="I32" s="3">
        <v>6</v>
      </c>
      <c r="J32" s="3">
        <v>7</v>
      </c>
      <c r="K32" s="3">
        <v>8</v>
      </c>
    </row>
    <row r="33" spans="1:11" ht="12.75">
      <c r="A33" s="9"/>
      <c r="B33" s="1"/>
      <c r="C33" s="4" t="s">
        <v>1</v>
      </c>
      <c r="D33" s="5">
        <f>D6*($B$34/$B$16)^3*($B$35/$B$20)</f>
        <v>0</v>
      </c>
      <c r="E33" s="5">
        <f aca="true" t="shared" si="3" ref="E33:K33">E6*($B$34/$B$16)^3*($B$35/$B$20)</f>
        <v>7657.211353088183</v>
      </c>
      <c r="F33" s="5">
        <f t="shared" si="3"/>
        <v>10905.23039914469</v>
      </c>
      <c r="G33" s="5">
        <f t="shared" si="3"/>
        <v>13805.896680942184</v>
      </c>
      <c r="H33" s="5">
        <f t="shared" si="3"/>
        <v>15855.835775553967</v>
      </c>
      <c r="I33" s="5">
        <f t="shared" si="3"/>
        <v>16798.57198720227</v>
      </c>
      <c r="J33" s="5">
        <f t="shared" si="3"/>
        <v>16966.987473156765</v>
      </c>
      <c r="K33" s="5">
        <f t="shared" si="3"/>
        <v>18575.602422515138</v>
      </c>
    </row>
    <row r="34" spans="1:11" ht="12.75">
      <c r="A34" s="9" t="s">
        <v>27</v>
      </c>
      <c r="B34" s="1">
        <v>24</v>
      </c>
      <c r="C34" s="4" t="s">
        <v>2</v>
      </c>
      <c r="D34" s="6">
        <f>D7*($B$34/$B$16)^2*($B$35/$B$20)^2</f>
        <v>9.745941386636735</v>
      </c>
      <c r="E34" s="6">
        <f aca="true" t="shared" si="4" ref="E34:K34">E7*($B$34/$B$16)^2*($B$35/$B$20)^2</f>
        <v>6.540990295071085</v>
      </c>
      <c r="F34" s="6">
        <f t="shared" si="4"/>
        <v>5.143748072682048</v>
      </c>
      <c r="G34" s="6">
        <f t="shared" si="4"/>
        <v>3.040043285080861</v>
      </c>
      <c r="H34" s="6">
        <f t="shared" si="4"/>
        <v>2.6555780423165527</v>
      </c>
      <c r="I34" s="6">
        <f t="shared" si="4"/>
        <v>1.9585568956481438</v>
      </c>
      <c r="J34" s="6">
        <f t="shared" si="4"/>
        <v>1.5564080714938293</v>
      </c>
      <c r="K34" s="6">
        <f t="shared" si="4"/>
        <v>0.6853445042795322</v>
      </c>
    </row>
    <row r="35" spans="1:11" ht="12.75">
      <c r="A35" s="9" t="s">
        <v>29</v>
      </c>
      <c r="B35" s="1">
        <v>3000</v>
      </c>
      <c r="C35" s="4" t="s">
        <v>3</v>
      </c>
      <c r="D35" s="6">
        <f aca="true" t="shared" si="5" ref="D35:K35">D8*($B$34/$B$16)^5*($B$35/$B$20)^3</f>
        <v>18.531456705521634</v>
      </c>
      <c r="E35" s="6">
        <f t="shared" si="5"/>
        <v>16.004694548553406</v>
      </c>
      <c r="F35" s="6">
        <f t="shared" si="5"/>
        <v>16.875858106032126</v>
      </c>
      <c r="G35" s="6">
        <f t="shared" si="5"/>
        <v>16.65423110296877</v>
      </c>
      <c r="H35" s="6">
        <f t="shared" si="5"/>
        <v>17.744340777538113</v>
      </c>
      <c r="I35" s="6">
        <f t="shared" si="5"/>
        <v>18.11204046589623</v>
      </c>
      <c r="J35" s="6">
        <f t="shared" si="5"/>
        <v>17.824504654815087</v>
      </c>
      <c r="K35" s="6">
        <f t="shared" si="5"/>
        <v>18.368782283780867</v>
      </c>
    </row>
    <row r="38" spans="1:11" ht="13.5" thickBot="1">
      <c r="A38" s="9" t="s">
        <v>28</v>
      </c>
      <c r="B38" s="1"/>
      <c r="C38" s="2" t="s">
        <v>0</v>
      </c>
      <c r="D38" s="3">
        <v>1</v>
      </c>
      <c r="E38" s="3">
        <v>2</v>
      </c>
      <c r="F38" s="3">
        <v>3</v>
      </c>
      <c r="G38" s="3">
        <v>4</v>
      </c>
      <c r="H38" s="3">
        <v>5</v>
      </c>
      <c r="I38" s="3">
        <v>6</v>
      </c>
      <c r="J38" s="3">
        <v>7</v>
      </c>
      <c r="K38" s="3">
        <v>8</v>
      </c>
    </row>
    <row r="39" spans="1:11" ht="12.75">
      <c r="A39" s="9"/>
      <c r="B39" s="1"/>
      <c r="C39" s="4" t="s">
        <v>1</v>
      </c>
      <c r="D39" s="5">
        <f>D6*($B$40/$B$16)^3*($B$41/$B$20)</f>
        <v>0</v>
      </c>
      <c r="E39" s="5">
        <f aca="true" t="shared" si="6" ref="E39:K39">E6*($B$40/$B$16)^3*($B$41/$B$20)</f>
        <v>7146.730596215638</v>
      </c>
      <c r="F39" s="5">
        <f t="shared" si="6"/>
        <v>10178.21503920171</v>
      </c>
      <c r="G39" s="5">
        <f t="shared" si="6"/>
        <v>12885.503568879372</v>
      </c>
      <c r="H39" s="5">
        <f t="shared" si="6"/>
        <v>14798.780057183703</v>
      </c>
      <c r="I39" s="5">
        <f t="shared" si="6"/>
        <v>15678.667188055455</v>
      </c>
      <c r="J39" s="5">
        <f t="shared" si="6"/>
        <v>15835.854974946315</v>
      </c>
      <c r="K39" s="5">
        <f t="shared" si="6"/>
        <v>17337.228927680797</v>
      </c>
    </row>
    <row r="40" spans="1:11" ht="12.75">
      <c r="A40" s="9" t="s">
        <v>27</v>
      </c>
      <c r="B40" s="1">
        <v>24</v>
      </c>
      <c r="C40" s="4" t="s">
        <v>2</v>
      </c>
      <c r="D40" s="6">
        <f>D7*($B$40/$B$16)^2*($B$41/$B$20)^2</f>
        <v>8.48979783013689</v>
      </c>
      <c r="E40" s="6">
        <f aca="true" t="shared" si="7" ref="E40:K40">E7*($B$40/$B$16)^2*($B$41/$B$20)^2</f>
        <v>5.697929323706368</v>
      </c>
      <c r="F40" s="6">
        <f t="shared" si="7"/>
        <v>4.480776098869696</v>
      </c>
      <c r="G40" s="6">
        <f t="shared" si="7"/>
        <v>2.6482154838926615</v>
      </c>
      <c r="H40" s="6">
        <f t="shared" si="7"/>
        <v>2.3133035390846417</v>
      </c>
      <c r="I40" s="6">
        <f t="shared" si="7"/>
        <v>1.7061206735423833</v>
      </c>
      <c r="J40" s="6">
        <f t="shared" si="7"/>
        <v>1.3558043645012914</v>
      </c>
      <c r="K40" s="6">
        <f t="shared" si="7"/>
        <v>0.597011212616837</v>
      </c>
    </row>
    <row r="41" spans="1:11" ht="12.75">
      <c r="A41" s="9" t="s">
        <v>29</v>
      </c>
      <c r="B41" s="1">
        <v>2800</v>
      </c>
      <c r="C41" s="4" t="s">
        <v>3</v>
      </c>
      <c r="D41" s="6">
        <f aca="true" t="shared" si="8" ref="D41:K41">D8*($B$40/$B$16)^5*($B$41/$B$20)^3</f>
        <v>15.066760651837445</v>
      </c>
      <c r="E41" s="6">
        <f t="shared" si="8"/>
        <v>13.012409434438684</v>
      </c>
      <c r="F41" s="6">
        <f t="shared" si="8"/>
        <v>13.720697671985825</v>
      </c>
      <c r="G41" s="6">
        <f t="shared" si="8"/>
        <v>13.540506710087795</v>
      </c>
      <c r="H41" s="6">
        <f t="shared" si="8"/>
        <v>14.426806249945065</v>
      </c>
      <c r="I41" s="6">
        <f t="shared" si="8"/>
        <v>14.725759715087188</v>
      </c>
      <c r="J41" s="6">
        <f t="shared" si="8"/>
        <v>14.491982451203734</v>
      </c>
      <c r="K41" s="6">
        <f t="shared" si="8"/>
        <v>14.934500321983617</v>
      </c>
    </row>
    <row r="44" spans="1:11" ht="13.5" thickBot="1">
      <c r="A44" s="9" t="s">
        <v>28</v>
      </c>
      <c r="B44" s="1"/>
      <c r="C44" s="2" t="s">
        <v>0</v>
      </c>
      <c r="D44" s="3">
        <v>1</v>
      </c>
      <c r="E44" s="3">
        <v>2</v>
      </c>
      <c r="F44" s="3">
        <v>3</v>
      </c>
      <c r="G44" s="3">
        <v>4</v>
      </c>
      <c r="H44" s="3">
        <v>5</v>
      </c>
      <c r="I44" s="3">
        <v>6</v>
      </c>
      <c r="J44" s="3">
        <v>7</v>
      </c>
      <c r="K44" s="3">
        <v>8</v>
      </c>
    </row>
    <row r="45" spans="1:11" ht="12.75">
      <c r="A45" s="9"/>
      <c r="B45" s="1"/>
      <c r="C45" s="4" t="s">
        <v>1</v>
      </c>
      <c r="D45" s="5">
        <f>D6*($B$46/$B$16)^3*($B$47/$B$20)</f>
        <v>0</v>
      </c>
      <c r="E45" s="5">
        <f aca="true" t="shared" si="9" ref="E45:K45">E6*($B$46/$B$16)^3*($B$47/$B$20)</f>
        <v>6636.249839343092</v>
      </c>
      <c r="F45" s="5">
        <f t="shared" si="9"/>
        <v>9451.19967925873</v>
      </c>
      <c r="G45" s="5">
        <f t="shared" si="9"/>
        <v>11965.110456816561</v>
      </c>
      <c r="H45" s="5">
        <f t="shared" si="9"/>
        <v>13741.72433881344</v>
      </c>
      <c r="I45" s="5">
        <f t="shared" si="9"/>
        <v>14558.762388908637</v>
      </c>
      <c r="J45" s="5">
        <f t="shared" si="9"/>
        <v>14704.722476735864</v>
      </c>
      <c r="K45" s="5">
        <f t="shared" si="9"/>
        <v>16098.855432846454</v>
      </c>
    </row>
    <row r="46" spans="1:11" ht="12.75">
      <c r="A46" s="9" t="s">
        <v>27</v>
      </c>
      <c r="B46" s="1">
        <v>24</v>
      </c>
      <c r="C46" s="4" t="s">
        <v>2</v>
      </c>
      <c r="D46" s="6">
        <f>D7*($B$46/$B$16)^2*($B$47/$B$20)^2</f>
        <v>7.320284863740482</v>
      </c>
      <c r="E46" s="6">
        <f aca="true" t="shared" si="10" ref="E46:K46">E7*($B$46/$B$16)^2*($B$47/$B$20)^2</f>
        <v>4.913010488297838</v>
      </c>
      <c r="F46" s="6">
        <f t="shared" si="10"/>
        <v>3.86352633014785</v>
      </c>
      <c r="G46" s="6">
        <f t="shared" si="10"/>
        <v>2.283410289682958</v>
      </c>
      <c r="H46" s="6">
        <f t="shared" si="10"/>
        <v>1.9946341740066553</v>
      </c>
      <c r="I46" s="6">
        <f t="shared" si="10"/>
        <v>1.471093846064606</v>
      </c>
      <c r="J46" s="6">
        <f t="shared" si="10"/>
        <v>1.1690353959220319</v>
      </c>
      <c r="K46" s="6">
        <f t="shared" si="10"/>
        <v>0.5147698721032932</v>
      </c>
    </row>
    <row r="47" spans="1:11" ht="12.75">
      <c r="A47" s="9" t="s">
        <v>29</v>
      </c>
      <c r="B47" s="1">
        <v>2600</v>
      </c>
      <c r="C47" s="4" t="s">
        <v>3</v>
      </c>
      <c r="D47" s="6">
        <f aca="true" t="shared" si="11" ref="D47:K47">D8*($B$46/$B$16)^5*($B$47/$B$20)^3</f>
        <v>12.063291965046234</v>
      </c>
      <c r="E47" s="6">
        <f t="shared" si="11"/>
        <v>10.418463384643509</v>
      </c>
      <c r="F47" s="6">
        <f t="shared" si="11"/>
        <v>10.98555859524521</v>
      </c>
      <c r="G47" s="6">
        <f t="shared" si="11"/>
        <v>10.841287624658486</v>
      </c>
      <c r="H47" s="6">
        <f t="shared" si="11"/>
        <v>11.55090864837074</v>
      </c>
      <c r="I47" s="6">
        <f t="shared" si="11"/>
        <v>11.790267526984895</v>
      </c>
      <c r="J47" s="6">
        <f t="shared" si="11"/>
        <v>11.603092363445557</v>
      </c>
      <c r="K47" s="6">
        <f t="shared" si="11"/>
        <v>11.957396941471577</v>
      </c>
    </row>
    <row r="50" spans="1:11" ht="13.5" thickBot="1">
      <c r="A50" s="9" t="s">
        <v>28</v>
      </c>
      <c r="B50" s="1"/>
      <c r="C50" s="2" t="s">
        <v>0</v>
      </c>
      <c r="D50" s="3">
        <v>1</v>
      </c>
      <c r="E50" s="3">
        <v>2</v>
      </c>
      <c r="F50" s="3">
        <v>3</v>
      </c>
      <c r="G50" s="3">
        <v>4</v>
      </c>
      <c r="H50" s="3">
        <v>5</v>
      </c>
      <c r="I50" s="3">
        <v>6</v>
      </c>
      <c r="J50" s="3">
        <v>7</v>
      </c>
      <c r="K50" s="3">
        <v>8</v>
      </c>
    </row>
    <row r="51" spans="1:11" ht="12.75">
      <c r="A51" s="9"/>
      <c r="B51" s="1"/>
      <c r="C51" s="4" t="s">
        <v>1</v>
      </c>
      <c r="D51" s="5">
        <f>D6*($B$52/$B$16)^3*($B$53/$B$20)</f>
        <v>0</v>
      </c>
      <c r="E51" s="5">
        <f aca="true" t="shared" si="12" ref="E51:K51">E6*($B$52/$B$16)^3*($B$53/$B$20)</f>
        <v>6125.769082470546</v>
      </c>
      <c r="F51" s="5">
        <f t="shared" si="12"/>
        <v>8724.184319315751</v>
      </c>
      <c r="G51" s="5">
        <f t="shared" si="12"/>
        <v>11044.717344753748</v>
      </c>
      <c r="H51" s="5">
        <f t="shared" si="12"/>
        <v>12684.668620443173</v>
      </c>
      <c r="I51" s="5">
        <f t="shared" si="12"/>
        <v>13438.857589761818</v>
      </c>
      <c r="J51" s="5">
        <f t="shared" si="12"/>
        <v>13573.589978525411</v>
      </c>
      <c r="K51" s="5">
        <f t="shared" si="12"/>
        <v>14860.481938012112</v>
      </c>
    </row>
    <row r="52" spans="1:11" ht="12.75">
      <c r="A52" s="9" t="s">
        <v>27</v>
      </c>
      <c r="B52" s="1">
        <v>24</v>
      </c>
      <c r="C52" s="4" t="s">
        <v>2</v>
      </c>
      <c r="D52" s="6">
        <f>D7*($B$52/$B$16)^2*($B$53/$B$20)^2</f>
        <v>6.23740248744751</v>
      </c>
      <c r="E52" s="6">
        <f aca="true" t="shared" si="13" ref="E52:K52">E7*($B$52/$B$16)^2*($B$53/$B$20)^2</f>
        <v>4.186233788845494</v>
      </c>
      <c r="F52" s="6">
        <f t="shared" si="13"/>
        <v>3.291998766516511</v>
      </c>
      <c r="G52" s="6">
        <f t="shared" si="13"/>
        <v>1.9456277024517512</v>
      </c>
      <c r="H52" s="6">
        <f t="shared" si="13"/>
        <v>1.6995699470825938</v>
      </c>
      <c r="I52" s="6">
        <f t="shared" si="13"/>
        <v>1.2534764132148122</v>
      </c>
      <c r="J52" s="6">
        <f t="shared" si="13"/>
        <v>0.9961011657560507</v>
      </c>
      <c r="K52" s="6">
        <f t="shared" si="13"/>
        <v>0.4386204827389006</v>
      </c>
    </row>
    <row r="53" spans="1:11" ht="12.75">
      <c r="A53" s="9" t="s">
        <v>29</v>
      </c>
      <c r="B53" s="1">
        <v>2400</v>
      </c>
      <c r="C53" s="4" t="s">
        <v>3</v>
      </c>
      <c r="D53" s="6">
        <f aca="true" t="shared" si="14" ref="D53:K53">D8*($B$52/$B$16)^5*($B$53/$B$20)^3</f>
        <v>9.488105833227078</v>
      </c>
      <c r="E53" s="6">
        <f t="shared" si="14"/>
        <v>8.194403608859345</v>
      </c>
      <c r="F53" s="6">
        <f t="shared" si="14"/>
        <v>8.640439350288448</v>
      </c>
      <c r="G53" s="6">
        <f t="shared" si="14"/>
        <v>8.52696632472001</v>
      </c>
      <c r="H53" s="6">
        <f t="shared" si="14"/>
        <v>9.085102478099515</v>
      </c>
      <c r="I53" s="6">
        <f t="shared" si="14"/>
        <v>9.27336471853887</v>
      </c>
      <c r="J53" s="6">
        <f t="shared" si="14"/>
        <v>9.126146383265324</v>
      </c>
      <c r="K53" s="6">
        <f t="shared" si="14"/>
        <v>9.404816529295804</v>
      </c>
    </row>
    <row r="56" spans="1:11" ht="13.5" thickBot="1">
      <c r="A56" s="9" t="s">
        <v>28</v>
      </c>
      <c r="B56" s="1"/>
      <c r="C56" s="2" t="s">
        <v>0</v>
      </c>
      <c r="D56" s="3">
        <v>1</v>
      </c>
      <c r="E56" s="3">
        <v>2</v>
      </c>
      <c r="F56" s="3">
        <v>3</v>
      </c>
      <c r="G56" s="3">
        <v>4</v>
      </c>
      <c r="H56" s="3">
        <v>5</v>
      </c>
      <c r="I56" s="3">
        <v>6</v>
      </c>
      <c r="J56" s="3">
        <v>7</v>
      </c>
      <c r="K56" s="3">
        <v>8</v>
      </c>
    </row>
    <row r="57" spans="1:11" ht="12.75">
      <c r="A57" s="9"/>
      <c r="B57" s="1"/>
      <c r="C57" s="4" t="s">
        <v>1</v>
      </c>
      <c r="D57" s="5">
        <f>D6*($B$58/$B$16)^3*($B$59/$B$20)</f>
        <v>0</v>
      </c>
      <c r="E57" s="5">
        <f aca="true" t="shared" si="15" ref="E57:K57">E6*($B$58/$B$16)^3*($B$59/$B$20)</f>
        <v>5615.288325598001</v>
      </c>
      <c r="F57" s="5">
        <f t="shared" si="15"/>
        <v>7997.168959372772</v>
      </c>
      <c r="G57" s="5">
        <f t="shared" si="15"/>
        <v>10124.324232690935</v>
      </c>
      <c r="H57" s="5">
        <f t="shared" si="15"/>
        <v>11627.61290207291</v>
      </c>
      <c r="I57" s="5">
        <f t="shared" si="15"/>
        <v>12318.952790615</v>
      </c>
      <c r="J57" s="5">
        <f t="shared" si="15"/>
        <v>12442.45748031496</v>
      </c>
      <c r="K57" s="5">
        <f t="shared" si="15"/>
        <v>13622.108443177769</v>
      </c>
    </row>
    <row r="58" spans="1:11" ht="12.75">
      <c r="A58" s="9" t="s">
        <v>27</v>
      </c>
      <c r="B58" s="1">
        <v>24</v>
      </c>
      <c r="C58" s="4" t="s">
        <v>2</v>
      </c>
      <c r="D58" s="6">
        <f>D7*($B$58/$B$16)^2*($B$59/$B$20)^2</f>
        <v>5.241150701257978</v>
      </c>
      <c r="E58" s="6">
        <f aca="true" t="shared" si="16" ref="E58:K58">E7*($B$58/$B$16)^2*($B$59/$B$20)^2</f>
        <v>3.517599225349339</v>
      </c>
      <c r="F58" s="6">
        <f t="shared" si="16"/>
        <v>2.7661934079756794</v>
      </c>
      <c r="G58" s="6">
        <f t="shared" si="16"/>
        <v>1.6348677221990409</v>
      </c>
      <c r="H58" s="6">
        <f t="shared" si="16"/>
        <v>1.4281108583124573</v>
      </c>
      <c r="I58" s="6">
        <f t="shared" si="16"/>
        <v>1.0532683749930019</v>
      </c>
      <c r="J58" s="6">
        <f t="shared" si="16"/>
        <v>0.8370016740033482</v>
      </c>
      <c r="K58" s="6">
        <f t="shared" si="16"/>
        <v>0.36856304452365957</v>
      </c>
    </row>
    <row r="59" spans="1:11" ht="12.75">
      <c r="A59" s="9" t="s">
        <v>29</v>
      </c>
      <c r="B59" s="1">
        <v>2200</v>
      </c>
      <c r="C59" s="4" t="s">
        <v>3</v>
      </c>
      <c r="D59" s="6">
        <f aca="true" t="shared" si="17" ref="D59:K59">D8*($B$58/$B$16)^5*($B$59/$B$20)^3</f>
        <v>7.308257444459051</v>
      </c>
      <c r="E59" s="6">
        <f t="shared" si="17"/>
        <v>6.311777316777655</v>
      </c>
      <c r="F59" s="6">
        <f t="shared" si="17"/>
        <v>6.655338411593706</v>
      </c>
      <c r="G59" s="6">
        <f t="shared" si="17"/>
        <v>6.567935288311536</v>
      </c>
      <c r="H59" s="6">
        <f t="shared" si="17"/>
        <v>6.997842244415772</v>
      </c>
      <c r="I59" s="6">
        <f t="shared" si="17"/>
        <v>7.142852106698632</v>
      </c>
      <c r="J59" s="6">
        <f t="shared" si="17"/>
        <v>7.029456502387816</v>
      </c>
      <c r="K59" s="6">
        <f t="shared" si="17"/>
        <v>7.2441034725073585</v>
      </c>
    </row>
    <row r="62" spans="1:11" ht="13.5" thickBot="1">
      <c r="A62" s="9" t="s">
        <v>28</v>
      </c>
      <c r="B62" s="1"/>
      <c r="C62" s="2" t="s">
        <v>0</v>
      </c>
      <c r="D62" s="3">
        <v>1</v>
      </c>
      <c r="E62" s="3">
        <v>2</v>
      </c>
      <c r="F62" s="3">
        <v>3</v>
      </c>
      <c r="G62" s="3">
        <v>4</v>
      </c>
      <c r="H62" s="3">
        <v>5</v>
      </c>
      <c r="I62" s="3">
        <v>6</v>
      </c>
      <c r="J62" s="3">
        <v>7</v>
      </c>
      <c r="K62" s="3">
        <v>8</v>
      </c>
    </row>
    <row r="63" spans="1:11" ht="12.75">
      <c r="A63" s="9"/>
      <c r="B63" s="1"/>
      <c r="C63" s="4" t="s">
        <v>1</v>
      </c>
      <c r="D63" s="5">
        <f>D6*($B$64/$B$16)^3*($B$65/$B$20)</f>
        <v>0</v>
      </c>
      <c r="E63" s="5">
        <f aca="true" t="shared" si="18" ref="E63:K63">E6*($B$64/$B$16)^3*($B$65/$B$20)</f>
        <v>5104.807568725456</v>
      </c>
      <c r="F63" s="5">
        <f t="shared" si="18"/>
        <v>7270.153599429793</v>
      </c>
      <c r="G63" s="5">
        <f t="shared" si="18"/>
        <v>9203.931120628124</v>
      </c>
      <c r="H63" s="5">
        <f t="shared" si="18"/>
        <v>10570.557183702645</v>
      </c>
      <c r="I63" s="5">
        <f t="shared" si="18"/>
        <v>11199.047991468182</v>
      </c>
      <c r="J63" s="5">
        <f t="shared" si="18"/>
        <v>11311.32498210451</v>
      </c>
      <c r="K63" s="5">
        <f t="shared" si="18"/>
        <v>12383.734948343426</v>
      </c>
    </row>
    <row r="64" spans="1:11" ht="12.75">
      <c r="A64" s="9" t="s">
        <v>27</v>
      </c>
      <c r="B64" s="1">
        <v>24</v>
      </c>
      <c r="C64" s="4" t="s">
        <v>2</v>
      </c>
      <c r="D64" s="6">
        <f>D7*($B$64/$B$16)^2*($B$65/$B$20)^2</f>
        <v>4.331529505171883</v>
      </c>
      <c r="E64" s="6">
        <f aca="true" t="shared" si="19" ref="E64:K64">E7*($B$64/$B$16)^2*($B$65/$B$20)^2</f>
        <v>2.907106797809371</v>
      </c>
      <c r="F64" s="6">
        <f t="shared" si="19"/>
        <v>2.2861102545253553</v>
      </c>
      <c r="G64" s="6">
        <f t="shared" si="19"/>
        <v>1.3511303489248274</v>
      </c>
      <c r="H64" s="6">
        <f t="shared" si="19"/>
        <v>1.1802569076962457</v>
      </c>
      <c r="I64" s="6">
        <f t="shared" si="19"/>
        <v>0.8704697313991752</v>
      </c>
      <c r="J64" s="6">
        <f t="shared" si="19"/>
        <v>0.6917369206639242</v>
      </c>
      <c r="K64" s="6">
        <f t="shared" si="19"/>
        <v>0.3045975574575699</v>
      </c>
    </row>
    <row r="65" spans="1:11" ht="12.75">
      <c r="A65" s="9" t="s">
        <v>29</v>
      </c>
      <c r="B65" s="1">
        <v>2000</v>
      </c>
      <c r="C65" s="4" t="s">
        <v>3</v>
      </c>
      <c r="D65" s="6">
        <f>D8*($B$64/$B$16)^5*($B$65/$B$20)^3</f>
        <v>5.490801986821227</v>
      </c>
      <c r="E65" s="6">
        <f aca="true" t="shared" si="20" ref="E65:K65">E8*($B$64/$B$16)^5*($B$65/$B$20)^3</f>
        <v>4.7421317180899</v>
      </c>
      <c r="F65" s="6">
        <f t="shared" si="20"/>
        <v>5.00025425363915</v>
      </c>
      <c r="G65" s="6">
        <f t="shared" si="20"/>
        <v>4.934586993472229</v>
      </c>
      <c r="H65" s="6">
        <f t="shared" si="20"/>
        <v>5.257582452603887</v>
      </c>
      <c r="I65" s="6">
        <f t="shared" si="20"/>
        <v>5.366530508413699</v>
      </c>
      <c r="J65" s="6">
        <f t="shared" si="20"/>
        <v>5.281334712537804</v>
      </c>
      <c r="K65" s="6">
        <f t="shared" si="20"/>
        <v>5.442602158157295</v>
      </c>
    </row>
  </sheetData>
  <sheetProtection/>
  <printOptions horizontalCentered="1" verticalCentered="1"/>
  <pageMargins left="0" right="0" top="0.5" bottom="0" header="0.5" footer="0.5"/>
  <pageSetup fitToHeight="3" orientation="portrait" scale="87" r:id="rId1"/>
  <headerFooter alignWithMargins="0">
    <oddHeader>&amp;R&amp;F
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Metal &amp; Plastics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 Springman</dc:creator>
  <cp:keywords/>
  <dc:description/>
  <cp:lastModifiedBy>Gil Springman</cp:lastModifiedBy>
  <cp:lastPrinted>2000-04-03T14:17:02Z</cp:lastPrinted>
  <dcterms:created xsi:type="dcterms:W3CDTF">1998-01-06T13:15:37Z</dcterms:created>
  <dcterms:modified xsi:type="dcterms:W3CDTF">2013-11-19T15:16:37Z</dcterms:modified>
  <cp:category/>
  <cp:version/>
  <cp:contentType/>
  <cp:contentStatus/>
</cp:coreProperties>
</file>