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915" activeTab="0"/>
  </bookViews>
  <sheets>
    <sheet name="21" sheetId="1" r:id="rId1"/>
    <sheet name="datasheet (2)" sheetId="2" r:id="rId2"/>
  </sheets>
  <definedNames>
    <definedName name="_xlnm.Print_Area" localSheetId="0">'21'!$A$1:$K$55</definedName>
    <definedName name="_xlnm.Print_Area" localSheetId="1">'datasheet (2)'!$A$1:$M$63</definedName>
  </definedNames>
  <calcPr fullCalcOnLoad="1"/>
</workbook>
</file>

<file path=xl/sharedStrings.xml><?xml version="1.0" encoding="utf-8"?>
<sst xmlns="http://schemas.openxmlformats.org/spreadsheetml/2006/main" count="78" uniqueCount="40">
  <si>
    <t>Data Point</t>
  </si>
  <si>
    <t>Airflow</t>
  </si>
  <si>
    <t>Static P</t>
  </si>
  <si>
    <t>HP</t>
  </si>
  <si>
    <t>Static Eff</t>
  </si>
  <si>
    <t>dBA</t>
  </si>
  <si>
    <t>Date</t>
  </si>
  <si>
    <t>Operator</t>
  </si>
  <si>
    <t>Test Type</t>
  </si>
  <si>
    <t>Test #</t>
  </si>
  <si>
    <t>Shroud Dia</t>
  </si>
  <si>
    <t>Shroud Type</t>
  </si>
  <si>
    <t>Tip Clearance</t>
  </si>
  <si>
    <t>Fan P/N</t>
  </si>
  <si>
    <t>Company</t>
  </si>
  <si>
    <t>Fan S/N</t>
  </si>
  <si>
    <t># of Blades</t>
  </si>
  <si>
    <t>Fan Dia</t>
  </si>
  <si>
    <t>Fan Rotation</t>
  </si>
  <si>
    <t>PW @ Tip</t>
  </si>
  <si>
    <t>Pilot Dia</t>
  </si>
  <si>
    <t>Desired RPM</t>
  </si>
  <si>
    <t>Desired Fan Dia</t>
  </si>
  <si>
    <t>Desired Air Dens</t>
  </si>
  <si>
    <t>Notes</t>
  </si>
  <si>
    <t>JW</t>
  </si>
  <si>
    <t xml:space="preserve"> </t>
  </si>
  <si>
    <t>Dia</t>
  </si>
  <si>
    <t>Fan Law</t>
  </si>
  <si>
    <t>Rpm</t>
  </si>
  <si>
    <t>Best</t>
  </si>
  <si>
    <t>Flat Plate</t>
  </si>
  <si>
    <t>ACS</t>
  </si>
  <si>
    <t>Position</t>
  </si>
  <si>
    <t>Static Pcor</t>
  </si>
  <si>
    <t>CW</t>
  </si>
  <si>
    <t>449200-20</t>
  </si>
  <si>
    <t>Total P</t>
  </si>
  <si>
    <t>Total Eff</t>
  </si>
  <si>
    <t>Thrust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</si>
</sst>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yyyy"/>
    <numFmt numFmtId="167" formatCode="mm/dd/yy"/>
  </numFmts>
  <fonts count="41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5.25"/>
      <color indexed="8"/>
      <name val="Arial"/>
      <family val="0"/>
    </font>
    <font>
      <sz val="11.5"/>
      <color indexed="8"/>
      <name val="Arial"/>
      <family val="0"/>
    </font>
    <font>
      <sz val="9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right"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 horizontal="left"/>
    </xf>
    <xf numFmtId="0" fontId="0" fillId="0" borderId="0" xfId="0" applyNumberForma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"/>
          <c:y val="0.39275"/>
          <c:w val="0.93725"/>
          <c:h val="0.6045"/>
        </c:manualLayout>
      </c:layout>
      <c:scatterChart>
        <c:scatterStyle val="lineMarker"/>
        <c:varyColors val="0"/>
        <c:ser>
          <c:idx val="1"/>
          <c:order val="0"/>
          <c:tx>
            <c:strRef>
              <c:f>'datasheet (2)'!$A$27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(2)'!$D$27:$K$27</c:f>
              <c:numCache>
                <c:ptCount val="8"/>
                <c:pt idx="0">
                  <c:v>0</c:v>
                </c:pt>
                <c:pt idx="1">
                  <c:v>8365.807757790588</c:v>
                </c:pt>
                <c:pt idx="2">
                  <c:v>13578.957890859376</c:v>
                </c:pt>
                <c:pt idx="3">
                  <c:v>18003.276919687505</c:v>
                </c:pt>
                <c:pt idx="4">
                  <c:v>18348.07489034677</c:v>
                </c:pt>
                <c:pt idx="5">
                  <c:v>19059.34577884616</c:v>
                </c:pt>
                <c:pt idx="6">
                  <c:v>19350.456501796878</c:v>
                </c:pt>
                <c:pt idx="7">
                  <c:v>20363.56517895066</c:v>
                </c:pt>
              </c:numCache>
            </c:numRef>
          </c:xVal>
          <c:yVal>
            <c:numRef>
              <c:f>'datasheet (2)'!$D$29:$K$29</c:f>
              <c:numCache>
                <c:ptCount val="8"/>
                <c:pt idx="0">
                  <c:v>49.07412780733797</c:v>
                </c:pt>
                <c:pt idx="1">
                  <c:v>37.95767085772129</c:v>
                </c:pt>
                <c:pt idx="2">
                  <c:v>37.391061401367196</c:v>
                </c:pt>
                <c:pt idx="3">
                  <c:v>37.391061401367196</c:v>
                </c:pt>
                <c:pt idx="4">
                  <c:v>37.391061401367196</c:v>
                </c:pt>
                <c:pt idx="5">
                  <c:v>38.27819819612814</c:v>
                </c:pt>
                <c:pt idx="6">
                  <c:v>40.83303640435963</c:v>
                </c:pt>
                <c:pt idx="7">
                  <c:v>43.63765497243517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'datasheet (2)'!$A$33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(2)'!$D$33:$K$33</c:f>
              <c:numCache>
                <c:ptCount val="8"/>
                <c:pt idx="0">
                  <c:v>0</c:v>
                </c:pt>
                <c:pt idx="1">
                  <c:v>7320.081788066765</c:v>
                </c:pt>
                <c:pt idx="2">
                  <c:v>11881.588154501955</c:v>
                </c:pt>
                <c:pt idx="3">
                  <c:v>15752.867304726567</c:v>
                </c:pt>
                <c:pt idx="4">
                  <c:v>16054.565529053423</c:v>
                </c:pt>
                <c:pt idx="5">
                  <c:v>16676.92755649039</c:v>
                </c:pt>
                <c:pt idx="6">
                  <c:v>16931.64943907227</c:v>
                </c:pt>
                <c:pt idx="7">
                  <c:v>17818.119531581826</c:v>
                </c:pt>
              </c:numCache>
            </c:numRef>
          </c:xVal>
          <c:yVal>
            <c:numRef>
              <c:f>'datasheet (2)'!$D$35:$K$35</c:f>
              <c:numCache>
                <c:ptCount val="8"/>
                <c:pt idx="0">
                  <c:v>32.875831714681496</c:v>
                </c:pt>
                <c:pt idx="1">
                  <c:v>25.428674031637502</c:v>
                </c:pt>
                <c:pt idx="2">
                  <c:v>25.049089962244036</c:v>
                </c:pt>
                <c:pt idx="3">
                  <c:v>25.049089962244036</c:v>
                </c:pt>
                <c:pt idx="4">
                  <c:v>25.049089962244036</c:v>
                </c:pt>
                <c:pt idx="5">
                  <c:v>25.643402307171776</c:v>
                </c:pt>
                <c:pt idx="6">
                  <c:v>27.354944309951865</c:v>
                </c:pt>
                <c:pt idx="7">
                  <c:v>29.233819639736843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'datasheet (2)'!$A$39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(2)'!$D$39:$K$39</c:f>
              <c:numCache>
                <c:ptCount val="8"/>
                <c:pt idx="0">
                  <c:v>0</c:v>
                </c:pt>
                <c:pt idx="1">
                  <c:v>6274.355818342941</c:v>
                </c:pt>
                <c:pt idx="2">
                  <c:v>10184.218418144532</c:v>
                </c:pt>
                <c:pt idx="3">
                  <c:v>13502.45768976563</c:v>
                </c:pt>
                <c:pt idx="4">
                  <c:v>13761.056167760078</c:v>
                </c:pt>
                <c:pt idx="5">
                  <c:v>14294.50933413462</c:v>
                </c:pt>
                <c:pt idx="6">
                  <c:v>14512.842376347659</c:v>
                </c:pt>
                <c:pt idx="7">
                  <c:v>15272.673884212994</c:v>
                </c:pt>
              </c:numCache>
            </c:numRef>
          </c:xVal>
          <c:yVal>
            <c:numRef>
              <c:f>'datasheet (2)'!$D$41:$K$41</c:f>
              <c:numCache>
                <c:ptCount val="8"/>
                <c:pt idx="0">
                  <c:v>20.70314766872071</c:v>
                </c:pt>
                <c:pt idx="1">
                  <c:v>16.013392393101167</c:v>
                </c:pt>
                <c:pt idx="2">
                  <c:v>15.774354028701785</c:v>
                </c:pt>
                <c:pt idx="3">
                  <c:v>15.774354028701785</c:v>
                </c:pt>
                <c:pt idx="4">
                  <c:v>15.774354028701785</c:v>
                </c:pt>
                <c:pt idx="5">
                  <c:v>16.148614863991558</c:v>
                </c:pt>
                <c:pt idx="6">
                  <c:v>17.22643723308922</c:v>
                </c:pt>
                <c:pt idx="7">
                  <c:v>18.40963569149609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'datasheet (2)'!$A$45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(2)'!$D$45:$K$45</c:f>
              <c:numCache>
                <c:ptCount val="8"/>
                <c:pt idx="0">
                  <c:v>0</c:v>
                </c:pt>
                <c:pt idx="1">
                  <c:v>5228.629848619118</c:v>
                </c:pt>
                <c:pt idx="2">
                  <c:v>8486.84868178711</c:v>
                </c:pt>
                <c:pt idx="3">
                  <c:v>11252.04807480469</c:v>
                </c:pt>
                <c:pt idx="4">
                  <c:v>11467.546806466731</c:v>
                </c:pt>
                <c:pt idx="5">
                  <c:v>11912.09111177885</c:v>
                </c:pt>
                <c:pt idx="6">
                  <c:v>12094.035313623048</c:v>
                </c:pt>
                <c:pt idx="7">
                  <c:v>12727.228236844163</c:v>
                </c:pt>
              </c:numCache>
            </c:numRef>
          </c:xVal>
          <c:yVal>
            <c:numRef>
              <c:f>'datasheet (2)'!$D$47:$K$47</c:f>
              <c:numCache>
                <c:ptCount val="8"/>
                <c:pt idx="0">
                  <c:v>11.980988234213374</c:v>
                </c:pt>
                <c:pt idx="1">
                  <c:v>9.267009486748362</c:v>
                </c:pt>
                <c:pt idx="2">
                  <c:v>9.128677099943163</c:v>
                </c:pt>
                <c:pt idx="3">
                  <c:v>9.128677099943163</c:v>
                </c:pt>
                <c:pt idx="4">
                  <c:v>9.128677099943163</c:v>
                </c:pt>
                <c:pt idx="5">
                  <c:v>9.345263231476595</c:v>
                </c:pt>
                <c:pt idx="6">
                  <c:v>9.969003028408114</c:v>
                </c:pt>
                <c:pt idx="7">
                  <c:v>10.65372435850468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'datasheet (2)'!$A$51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(2)'!$D$51:$K$51</c:f>
              <c:numCache>
                <c:ptCount val="8"/>
                <c:pt idx="0">
                  <c:v>0</c:v>
                </c:pt>
                <c:pt idx="1">
                  <c:v>4182.903878895294</c:v>
                </c:pt>
                <c:pt idx="2">
                  <c:v>6789.478945429688</c:v>
                </c:pt>
                <c:pt idx="3">
                  <c:v>9001.638459843753</c:v>
                </c:pt>
                <c:pt idx="4">
                  <c:v>9174.037445173384</c:v>
                </c:pt>
                <c:pt idx="5">
                  <c:v>9529.67288942308</c:v>
                </c:pt>
                <c:pt idx="6">
                  <c:v>9675.228250898439</c:v>
                </c:pt>
                <c:pt idx="7">
                  <c:v>10181.78258947533</c:v>
                </c:pt>
              </c:numCache>
            </c:numRef>
          </c:xVal>
          <c:yVal>
            <c:numRef>
              <c:f>'datasheet (2)'!$D$53:$K$53</c:f>
              <c:numCache>
                <c:ptCount val="8"/>
                <c:pt idx="0">
                  <c:v>6.134265975917247</c:v>
                </c:pt>
                <c:pt idx="1">
                  <c:v>4.744708857215161</c:v>
                </c:pt>
                <c:pt idx="2">
                  <c:v>4.6738826751708995</c:v>
                </c:pt>
                <c:pt idx="3">
                  <c:v>4.6738826751708995</c:v>
                </c:pt>
                <c:pt idx="4">
                  <c:v>4.6738826751708995</c:v>
                </c:pt>
                <c:pt idx="5">
                  <c:v>4.784774774516017</c:v>
                </c:pt>
                <c:pt idx="6">
                  <c:v>5.104129550544954</c:v>
                </c:pt>
                <c:pt idx="7">
                  <c:v>5.4547068715543965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'datasheet (2)'!$A$57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(2)'!$D$57:$K$57</c:f>
              <c:numCache>
                <c:ptCount val="8"/>
                <c:pt idx="0">
                  <c:v>0</c:v>
                </c:pt>
                <c:pt idx="1">
                  <c:v>3137.1779091714707</c:v>
                </c:pt>
                <c:pt idx="2">
                  <c:v>5092.109209072266</c:v>
                </c:pt>
                <c:pt idx="3">
                  <c:v>6751.228844882815</c:v>
                </c:pt>
                <c:pt idx="4">
                  <c:v>6880.528083880039</c:v>
                </c:pt>
                <c:pt idx="5">
                  <c:v>7147.25466706731</c:v>
                </c:pt>
                <c:pt idx="6">
                  <c:v>7256.421188173829</c:v>
                </c:pt>
                <c:pt idx="7">
                  <c:v>7636.336942106497</c:v>
                </c:pt>
              </c:numCache>
            </c:numRef>
          </c:xVal>
          <c:yVal>
            <c:numRef>
              <c:f>'datasheet (2)'!$D$59:$K$59</c:f>
              <c:numCache>
                <c:ptCount val="8"/>
                <c:pt idx="0">
                  <c:v>2.587893458590089</c:v>
                </c:pt>
                <c:pt idx="1">
                  <c:v>2.001674049137646</c:v>
                </c:pt>
                <c:pt idx="2">
                  <c:v>1.971794253587723</c:v>
                </c:pt>
                <c:pt idx="3">
                  <c:v>1.971794253587723</c:v>
                </c:pt>
                <c:pt idx="4">
                  <c:v>1.971794253587723</c:v>
                </c:pt>
                <c:pt idx="5">
                  <c:v>2.0185768579989447</c:v>
                </c:pt>
                <c:pt idx="6">
                  <c:v>2.1533046541361527</c:v>
                </c:pt>
                <c:pt idx="7">
                  <c:v>2.301204461437011</c:v>
                </c:pt>
              </c:numCache>
            </c:numRef>
          </c:yVal>
          <c:smooth val="0"/>
        </c:ser>
        <c:ser>
          <c:idx val="0"/>
          <c:order val="6"/>
          <c:tx>
            <c:strRef>
              <c:f>'datasheet (2)'!#REF!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'datasheet (2)'!#REF!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'datasheet (2)'!#REF!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8953795"/>
        <c:axId val="13475292"/>
      </c:scatterChart>
      <c:valAx>
        <c:axId val="895379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13475292"/>
        <c:crosses val="autoZero"/>
        <c:crossBetween val="midCat"/>
        <c:dispUnits/>
        <c:minorUnit val="1000"/>
      </c:valAx>
      <c:valAx>
        <c:axId val="134752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Horsepower (HP)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8953795"/>
        <c:crosses val="autoZero"/>
        <c:crossBetween val="midCat"/>
        <c:dispUnits/>
        <c:majorUnit val="5"/>
        <c:min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</a:p>
        </c:rich>
      </c:tx>
      <c:layout>
        <c:manualLayout>
          <c:xMode val="factor"/>
          <c:yMode val="factor"/>
          <c:x val="0.001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07675"/>
          <c:w val="0.9575"/>
          <c:h val="0.74275"/>
        </c:manualLayout>
      </c:layout>
      <c:scatterChart>
        <c:scatterStyle val="lineMarker"/>
        <c:varyColors val="0"/>
        <c:ser>
          <c:idx val="1"/>
          <c:order val="0"/>
          <c:tx>
            <c:strRef>
              <c:f>'datasheet (2)'!$A$27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(2)'!$D$27:$K$27</c:f>
              <c:numCache>
                <c:ptCount val="8"/>
                <c:pt idx="0">
                  <c:v>0</c:v>
                </c:pt>
                <c:pt idx="1">
                  <c:v>8365.807757790588</c:v>
                </c:pt>
                <c:pt idx="2">
                  <c:v>13578.957890859376</c:v>
                </c:pt>
                <c:pt idx="3">
                  <c:v>18003.276919687505</c:v>
                </c:pt>
                <c:pt idx="4">
                  <c:v>18348.07489034677</c:v>
                </c:pt>
                <c:pt idx="5">
                  <c:v>19059.34577884616</c:v>
                </c:pt>
                <c:pt idx="6">
                  <c:v>19350.456501796878</c:v>
                </c:pt>
                <c:pt idx="7">
                  <c:v>20363.56517895066</c:v>
                </c:pt>
              </c:numCache>
            </c:numRef>
          </c:xVal>
          <c:yVal>
            <c:numRef>
              <c:f>'datasheet (2)'!$D$28:$K$28</c:f>
              <c:numCache>
                <c:ptCount val="8"/>
                <c:pt idx="0">
                  <c:v>11.97768200149323</c:v>
                </c:pt>
                <c:pt idx="1">
                  <c:v>7.759921869787966</c:v>
                </c:pt>
                <c:pt idx="2">
                  <c:v>6.0361875000000005</c:v>
                </c:pt>
                <c:pt idx="3">
                  <c:v>3.45909375</c:v>
                </c:pt>
                <c:pt idx="4">
                  <c:v>2.857822956567872</c:v>
                </c:pt>
                <c:pt idx="5">
                  <c:v>2.0525257929733285</c:v>
                </c:pt>
                <c:pt idx="6">
                  <c:v>1.6020703125</c:v>
                </c:pt>
                <c:pt idx="7">
                  <c:v>0.6813199589107527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'datasheet (2)'!$A$33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(2)'!$D$33:$K$33</c:f>
              <c:numCache>
                <c:ptCount val="8"/>
                <c:pt idx="0">
                  <c:v>0</c:v>
                </c:pt>
                <c:pt idx="1">
                  <c:v>7320.081788066765</c:v>
                </c:pt>
                <c:pt idx="2">
                  <c:v>11881.588154501955</c:v>
                </c:pt>
                <c:pt idx="3">
                  <c:v>15752.867304726567</c:v>
                </c:pt>
                <c:pt idx="4">
                  <c:v>16054.565529053423</c:v>
                </c:pt>
                <c:pt idx="5">
                  <c:v>16676.92755649039</c:v>
                </c:pt>
                <c:pt idx="6">
                  <c:v>16931.64943907227</c:v>
                </c:pt>
                <c:pt idx="7">
                  <c:v>17818.119531581826</c:v>
                </c:pt>
              </c:numCache>
            </c:numRef>
          </c:xVal>
          <c:yVal>
            <c:numRef>
              <c:f>'datasheet (2)'!$D$34:$K$34</c:f>
              <c:numCache>
                <c:ptCount val="8"/>
                <c:pt idx="0">
                  <c:v>9.170412782393255</c:v>
                </c:pt>
                <c:pt idx="1">
                  <c:v>5.941190181556412</c:v>
                </c:pt>
                <c:pt idx="2">
                  <c:v>4.6214560546875</c:v>
                </c:pt>
                <c:pt idx="3">
                  <c:v>2.64836865234375</c:v>
                </c:pt>
                <c:pt idx="4">
                  <c:v>2.1880207011222774</c:v>
                </c:pt>
                <c:pt idx="5">
                  <c:v>1.5714650602452047</c:v>
                </c:pt>
                <c:pt idx="6">
                  <c:v>1.2265850830078127</c:v>
                </c:pt>
                <c:pt idx="7">
                  <c:v>0.521635593541045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'datasheet (2)'!$A$39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(2)'!$D$39:$K$39</c:f>
              <c:numCache>
                <c:ptCount val="8"/>
                <c:pt idx="0">
                  <c:v>0</c:v>
                </c:pt>
                <c:pt idx="1">
                  <c:v>6274.355818342941</c:v>
                </c:pt>
                <c:pt idx="2">
                  <c:v>10184.218418144532</c:v>
                </c:pt>
                <c:pt idx="3">
                  <c:v>13502.45768976563</c:v>
                </c:pt>
                <c:pt idx="4">
                  <c:v>13761.056167760078</c:v>
                </c:pt>
                <c:pt idx="5">
                  <c:v>14294.50933413462</c:v>
                </c:pt>
                <c:pt idx="6">
                  <c:v>14512.842376347659</c:v>
                </c:pt>
                <c:pt idx="7">
                  <c:v>15272.673884212994</c:v>
                </c:pt>
              </c:numCache>
            </c:numRef>
          </c:xVal>
          <c:yVal>
            <c:numRef>
              <c:f>'datasheet (2)'!$D$40:$K$40</c:f>
              <c:numCache>
                <c:ptCount val="8"/>
                <c:pt idx="0">
                  <c:v>6.737446125839941</c:v>
                </c:pt>
                <c:pt idx="1">
                  <c:v>4.3649560517557315</c:v>
                </c:pt>
                <c:pt idx="2">
                  <c:v>3.39535546875</c:v>
                </c:pt>
                <c:pt idx="3">
                  <c:v>1.945740234375</c:v>
                </c:pt>
                <c:pt idx="4">
                  <c:v>1.607525413069428</c:v>
                </c:pt>
                <c:pt idx="5">
                  <c:v>1.1545457585474972</c:v>
                </c:pt>
                <c:pt idx="6">
                  <c:v>0.90116455078125</c:v>
                </c:pt>
                <c:pt idx="7">
                  <c:v>0.38324247688729834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'datasheet (2)'!$A$45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(2)'!$D$45:$K$45</c:f>
              <c:numCache>
                <c:ptCount val="8"/>
                <c:pt idx="0">
                  <c:v>0</c:v>
                </c:pt>
                <c:pt idx="1">
                  <c:v>5228.629848619118</c:v>
                </c:pt>
                <c:pt idx="2">
                  <c:v>8486.84868178711</c:v>
                </c:pt>
                <c:pt idx="3">
                  <c:v>11252.04807480469</c:v>
                </c:pt>
                <c:pt idx="4">
                  <c:v>11467.546806466731</c:v>
                </c:pt>
                <c:pt idx="5">
                  <c:v>11912.09111177885</c:v>
                </c:pt>
                <c:pt idx="6">
                  <c:v>12094.035313623048</c:v>
                </c:pt>
                <c:pt idx="7">
                  <c:v>12727.228236844163</c:v>
                </c:pt>
              </c:numCache>
            </c:numRef>
          </c:xVal>
          <c:yVal>
            <c:numRef>
              <c:f>'datasheet (2)'!$D$46:$K$46</c:f>
              <c:numCache>
                <c:ptCount val="8"/>
                <c:pt idx="0">
                  <c:v>4.678782031833292</c:v>
                </c:pt>
                <c:pt idx="1">
                  <c:v>3.0312194803859245</c:v>
                </c:pt>
                <c:pt idx="2">
                  <c:v>2.3578857421875</c:v>
                </c:pt>
                <c:pt idx="3">
                  <c:v>1.35120849609375</c:v>
                </c:pt>
                <c:pt idx="4">
                  <c:v>1.1163370924093252</c:v>
                </c:pt>
                <c:pt idx="5">
                  <c:v>0.8017678878802065</c:v>
                </c:pt>
                <c:pt idx="6">
                  <c:v>0.6258087158203125</c:v>
                </c:pt>
                <c:pt idx="7">
                  <c:v>0.26614060894951275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'datasheet (2)'!$A$51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(2)'!$D$51:$K$51</c:f>
              <c:numCache>
                <c:ptCount val="8"/>
                <c:pt idx="0">
                  <c:v>0</c:v>
                </c:pt>
                <c:pt idx="1">
                  <c:v>4182.903878895294</c:v>
                </c:pt>
                <c:pt idx="2">
                  <c:v>6789.478945429688</c:v>
                </c:pt>
                <c:pt idx="3">
                  <c:v>9001.638459843753</c:v>
                </c:pt>
                <c:pt idx="4">
                  <c:v>9174.037445173384</c:v>
                </c:pt>
                <c:pt idx="5">
                  <c:v>9529.67288942308</c:v>
                </c:pt>
                <c:pt idx="6">
                  <c:v>9675.228250898439</c:v>
                </c:pt>
                <c:pt idx="7">
                  <c:v>10181.78258947533</c:v>
                </c:pt>
              </c:numCache>
            </c:numRef>
          </c:xVal>
          <c:yVal>
            <c:numRef>
              <c:f>'datasheet (2)'!$D$52:$K$52</c:f>
              <c:numCache>
                <c:ptCount val="8"/>
                <c:pt idx="0">
                  <c:v>2.9944205003733075</c:v>
                </c:pt>
                <c:pt idx="1">
                  <c:v>1.9399804674469916</c:v>
                </c:pt>
                <c:pt idx="2">
                  <c:v>1.5090468750000001</c:v>
                </c:pt>
                <c:pt idx="3">
                  <c:v>0.8647734375</c:v>
                </c:pt>
                <c:pt idx="4">
                  <c:v>0.714455739141968</c:v>
                </c:pt>
                <c:pt idx="5">
                  <c:v>0.5131314482433321</c:v>
                </c:pt>
                <c:pt idx="6">
                  <c:v>0.400517578125</c:v>
                </c:pt>
                <c:pt idx="7">
                  <c:v>0.17032998972768817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'datasheet (2)'!$A$57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(2)'!$D$57:$K$57</c:f>
              <c:numCache>
                <c:ptCount val="8"/>
                <c:pt idx="0">
                  <c:v>0</c:v>
                </c:pt>
                <c:pt idx="1">
                  <c:v>3137.1779091714707</c:v>
                </c:pt>
                <c:pt idx="2">
                  <c:v>5092.109209072266</c:v>
                </c:pt>
                <c:pt idx="3">
                  <c:v>6751.228844882815</c:v>
                </c:pt>
                <c:pt idx="4">
                  <c:v>6880.528083880039</c:v>
                </c:pt>
                <c:pt idx="5">
                  <c:v>7147.25466706731</c:v>
                </c:pt>
                <c:pt idx="6">
                  <c:v>7256.421188173829</c:v>
                </c:pt>
                <c:pt idx="7">
                  <c:v>7636.336942106497</c:v>
                </c:pt>
              </c:numCache>
            </c:numRef>
          </c:xVal>
          <c:yVal>
            <c:numRef>
              <c:f>'datasheet (2)'!$D$58:$K$58</c:f>
              <c:numCache>
                <c:ptCount val="8"/>
                <c:pt idx="0">
                  <c:v>1.6843615314599854</c:v>
                </c:pt>
                <c:pt idx="1">
                  <c:v>1.0912390129389329</c:v>
                </c:pt>
                <c:pt idx="2">
                  <c:v>0.8488388671875</c:v>
                </c:pt>
                <c:pt idx="3">
                  <c:v>0.48643505859375</c:v>
                </c:pt>
                <c:pt idx="4">
                  <c:v>0.401881353267357</c:v>
                </c:pt>
                <c:pt idx="5">
                  <c:v>0.2886364396368743</c:v>
                </c:pt>
                <c:pt idx="6">
                  <c:v>0.2252911376953125</c:v>
                </c:pt>
                <c:pt idx="7">
                  <c:v>0.09581061922182459</c:v>
                </c:pt>
              </c:numCache>
            </c:numRef>
          </c:yVal>
          <c:smooth val="0"/>
        </c:ser>
        <c:axId val="54168765"/>
        <c:axId val="17756838"/>
      </c:scatterChart>
      <c:valAx>
        <c:axId val="541687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Airflow (CFM)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17756838"/>
        <c:crosses val="autoZero"/>
        <c:crossBetween val="midCat"/>
        <c:dispUnits/>
        <c:minorUnit val="1000"/>
      </c:valAx>
      <c:valAx>
        <c:axId val="17756838"/>
        <c:scaling>
          <c:orientation val="minMax"/>
          <c:max val="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Static Pressure (in H2O)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54168765"/>
        <c:crosses val="autoZero"/>
        <c:crossBetween val="midCat"/>
        <c:dispUnits/>
        <c:majorUnit val="1"/>
        <c:minorUnit val="0.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0.23925</cdr:x>
      <cdr:y>0.06425</cdr:y>
    </cdr:from>
    <cdr:to>
      <cdr:x>0.73175</cdr:x>
      <cdr:y>0.3535</cdr:y>
    </cdr:to>
    <cdr:sp>
      <cdr:nvSpPr>
        <cdr:cNvPr id="1" name="Text Box 1"/>
        <cdr:cNvSpPr txBox="1">
          <a:spLocks noChangeArrowheads="1"/>
        </cdr:cNvSpPr>
      </cdr:nvSpPr>
      <cdr:spPr>
        <a:xfrm>
          <a:off x="1600200" y="257175"/>
          <a:ext cx="3295650" cy="1190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152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AMERICAN COOLING SYSTEMS</a:t>
          </a:r>
          <a:r>
            <a:rPr lang="en-US" cap="none" sz="11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449XXX</a:t>
          </a: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DIA:  21 in  RPM:   Various    TIP CLEARANCE:  .25
</a:t>
          </a: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SHROUD:  FLAT PLATE                   BLOCKAGE:   None
</a:t>
          </a: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0.02825</cdr:x>
      <cdr:y>0.037</cdr:y>
    </cdr:from>
    <cdr:to>
      <cdr:x>0.21325</cdr:x>
      <cdr:y>0.2305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80975" y="142875"/>
          <a:ext cx="1238250" cy="7905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0.49625</cdr:x>
      <cdr:y>0.50025</cdr:y>
    </cdr:from>
    <cdr:to>
      <cdr:x>0.515</cdr:x>
      <cdr:y>0.54875</cdr:y>
    </cdr:to>
    <cdr:sp>
      <cdr:nvSpPr>
        <cdr:cNvPr id="1" name="Text Box 1"/>
        <cdr:cNvSpPr txBox="1">
          <a:spLocks noChangeArrowheads="1"/>
        </cdr:cNvSpPr>
      </cdr:nvSpPr>
      <cdr:spPr>
        <a:xfrm>
          <a:off x="3248025" y="2200275"/>
          <a:ext cx="1238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'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600075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0" y="0"/>
        <a:ext cx="669607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27</xdr:row>
      <xdr:rowOff>114300</xdr:rowOff>
    </xdr:from>
    <xdr:to>
      <xdr:col>10</xdr:col>
      <xdr:colOff>523875</xdr:colOff>
      <xdr:row>54</xdr:row>
      <xdr:rowOff>152400</xdr:rowOff>
    </xdr:to>
    <xdr:graphicFrame>
      <xdr:nvGraphicFramePr>
        <xdr:cNvPr id="2" name="Chart 2"/>
        <xdr:cNvGraphicFramePr/>
      </xdr:nvGraphicFramePr>
      <xdr:xfrm>
        <a:off x="66675" y="4486275"/>
        <a:ext cx="6553200" cy="4410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523875</xdr:colOff>
      <xdr:row>20</xdr:row>
      <xdr:rowOff>85725</xdr:rowOff>
    </xdr:from>
    <xdr:to>
      <xdr:col>6</xdr:col>
      <xdr:colOff>276225</xdr:colOff>
      <xdr:row>21</xdr:row>
      <xdr:rowOff>76200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571875" y="3324225"/>
          <a:ext cx="3619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2500</a:t>
          </a:r>
        </a:p>
      </xdr:txBody>
    </xdr:sp>
    <xdr:clientData/>
  </xdr:twoCellAnchor>
  <xdr:twoCellAnchor>
    <xdr:from>
      <xdr:col>6</xdr:col>
      <xdr:colOff>523875</xdr:colOff>
      <xdr:row>18</xdr:row>
      <xdr:rowOff>104775</xdr:rowOff>
    </xdr:from>
    <xdr:to>
      <xdr:col>7</xdr:col>
      <xdr:colOff>295275</xdr:colOff>
      <xdr:row>19</xdr:row>
      <xdr:rowOff>104775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181475" y="3019425"/>
          <a:ext cx="3810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3000</a:t>
          </a:r>
        </a:p>
      </xdr:txBody>
    </xdr:sp>
    <xdr:clientData/>
  </xdr:twoCellAnchor>
  <xdr:twoCellAnchor>
    <xdr:from>
      <xdr:col>7</xdr:col>
      <xdr:colOff>561975</xdr:colOff>
      <xdr:row>16</xdr:row>
      <xdr:rowOff>0</xdr:rowOff>
    </xdr:from>
    <xdr:to>
      <xdr:col>8</xdr:col>
      <xdr:colOff>381000</xdr:colOff>
      <xdr:row>17</xdr:row>
      <xdr:rowOff>19050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4829175" y="2590800"/>
          <a:ext cx="4286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3500</a:t>
          </a:r>
        </a:p>
      </xdr:txBody>
    </xdr:sp>
    <xdr:clientData/>
  </xdr:twoCellAnchor>
  <xdr:twoCellAnchor>
    <xdr:from>
      <xdr:col>8</xdr:col>
      <xdr:colOff>504825</xdr:colOff>
      <xdr:row>12</xdr:row>
      <xdr:rowOff>114300</xdr:rowOff>
    </xdr:from>
    <xdr:to>
      <xdr:col>9</xdr:col>
      <xdr:colOff>295275</xdr:colOff>
      <xdr:row>13</xdr:row>
      <xdr:rowOff>152400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5381625" y="2057400"/>
          <a:ext cx="4000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4000</a:t>
          </a:r>
        </a:p>
      </xdr:txBody>
    </xdr:sp>
    <xdr:clientData/>
  </xdr:twoCellAnchor>
  <xdr:twoCellAnchor>
    <xdr:from>
      <xdr:col>1</xdr:col>
      <xdr:colOff>142875</xdr:colOff>
      <xdr:row>41</xdr:row>
      <xdr:rowOff>104775</xdr:rowOff>
    </xdr:from>
    <xdr:to>
      <xdr:col>1</xdr:col>
      <xdr:colOff>523875</xdr:colOff>
      <xdr:row>42</xdr:row>
      <xdr:rowOff>114300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752475" y="6743700"/>
          <a:ext cx="3810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2500</a:t>
          </a:r>
        </a:p>
      </xdr:txBody>
    </xdr:sp>
    <xdr:clientData/>
  </xdr:twoCellAnchor>
  <xdr:twoCellAnchor>
    <xdr:from>
      <xdr:col>1</xdr:col>
      <xdr:colOff>295275</xdr:colOff>
      <xdr:row>39</xdr:row>
      <xdr:rowOff>0</xdr:rowOff>
    </xdr:from>
    <xdr:to>
      <xdr:col>2</xdr:col>
      <xdr:colOff>66675</xdr:colOff>
      <xdr:row>40</xdr:row>
      <xdr:rowOff>19050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904875" y="6315075"/>
          <a:ext cx="3810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3000</a:t>
          </a:r>
        </a:p>
      </xdr:txBody>
    </xdr:sp>
    <xdr:clientData/>
  </xdr:twoCellAnchor>
  <xdr:twoCellAnchor>
    <xdr:from>
      <xdr:col>1</xdr:col>
      <xdr:colOff>409575</xdr:colOff>
      <xdr:row>35</xdr:row>
      <xdr:rowOff>142875</xdr:rowOff>
    </xdr:from>
    <xdr:to>
      <xdr:col>2</xdr:col>
      <xdr:colOff>161925</xdr:colOff>
      <xdr:row>36</xdr:row>
      <xdr:rowOff>142875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1019175" y="5810250"/>
          <a:ext cx="3619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35000</a:t>
          </a:r>
        </a:p>
      </xdr:txBody>
    </xdr:sp>
    <xdr:clientData/>
  </xdr:twoCellAnchor>
  <xdr:twoCellAnchor>
    <xdr:from>
      <xdr:col>1</xdr:col>
      <xdr:colOff>447675</xdr:colOff>
      <xdr:row>32</xdr:row>
      <xdr:rowOff>0</xdr:rowOff>
    </xdr:from>
    <xdr:to>
      <xdr:col>2</xdr:col>
      <xdr:colOff>219075</xdr:colOff>
      <xdr:row>33</xdr:row>
      <xdr:rowOff>9525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1057275" y="5181600"/>
          <a:ext cx="3810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4000</a:t>
          </a:r>
        </a:p>
      </xdr:txBody>
    </xdr:sp>
    <xdr:clientData/>
  </xdr:twoCellAnchor>
  <xdr:twoCellAnchor>
    <xdr:from>
      <xdr:col>1</xdr:col>
      <xdr:colOff>28575</xdr:colOff>
      <xdr:row>44</xdr:row>
      <xdr:rowOff>0</xdr:rowOff>
    </xdr:from>
    <xdr:to>
      <xdr:col>1</xdr:col>
      <xdr:colOff>409575</xdr:colOff>
      <xdr:row>45</xdr:row>
      <xdr:rowOff>9525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638175" y="7124700"/>
          <a:ext cx="3810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2000</a:t>
          </a:r>
        </a:p>
      </xdr:txBody>
    </xdr:sp>
    <xdr:clientData/>
  </xdr:twoCellAnchor>
  <xdr:twoCellAnchor>
    <xdr:from>
      <xdr:col>5</xdr:col>
      <xdr:colOff>0</xdr:colOff>
      <xdr:row>21</xdr:row>
      <xdr:rowOff>104775</xdr:rowOff>
    </xdr:from>
    <xdr:to>
      <xdr:col>5</xdr:col>
      <xdr:colOff>390525</xdr:colOff>
      <xdr:row>22</xdr:row>
      <xdr:rowOff>133350</xdr:rowOff>
    </xdr:to>
    <xdr:sp>
      <xdr:nvSpPr>
        <xdr:cNvPr id="12" name="Text Box 13"/>
        <xdr:cNvSpPr txBox="1">
          <a:spLocks noChangeArrowheads="1"/>
        </xdr:cNvSpPr>
      </xdr:nvSpPr>
      <xdr:spPr>
        <a:xfrm>
          <a:off x="3048000" y="3505200"/>
          <a:ext cx="3905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2000</a:t>
          </a:r>
        </a:p>
      </xdr:txBody>
    </xdr:sp>
    <xdr:clientData/>
  </xdr:twoCellAnchor>
  <xdr:twoCellAnchor>
    <xdr:from>
      <xdr:col>4</xdr:col>
      <xdr:colOff>104775</xdr:colOff>
      <xdr:row>22</xdr:row>
      <xdr:rowOff>104775</xdr:rowOff>
    </xdr:from>
    <xdr:to>
      <xdr:col>4</xdr:col>
      <xdr:colOff>457200</xdr:colOff>
      <xdr:row>23</xdr:row>
      <xdr:rowOff>114300</xdr:rowOff>
    </xdr:to>
    <xdr:sp>
      <xdr:nvSpPr>
        <xdr:cNvPr id="13" name="Text Box 14"/>
        <xdr:cNvSpPr txBox="1">
          <a:spLocks noChangeArrowheads="1"/>
        </xdr:cNvSpPr>
      </xdr:nvSpPr>
      <xdr:spPr>
        <a:xfrm>
          <a:off x="2543175" y="3667125"/>
          <a:ext cx="3524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1500</a:t>
          </a:r>
        </a:p>
      </xdr:txBody>
    </xdr:sp>
    <xdr:clientData/>
  </xdr:twoCellAnchor>
  <xdr:twoCellAnchor>
    <xdr:from>
      <xdr:col>0</xdr:col>
      <xdr:colOff>542925</xdr:colOff>
      <xdr:row>45</xdr:row>
      <xdr:rowOff>123825</xdr:rowOff>
    </xdr:from>
    <xdr:to>
      <xdr:col>1</xdr:col>
      <xdr:colOff>314325</xdr:colOff>
      <xdr:row>46</xdr:row>
      <xdr:rowOff>133350</xdr:rowOff>
    </xdr:to>
    <xdr:sp>
      <xdr:nvSpPr>
        <xdr:cNvPr id="14" name="Text Box 15"/>
        <xdr:cNvSpPr txBox="1">
          <a:spLocks noChangeArrowheads="1"/>
        </xdr:cNvSpPr>
      </xdr:nvSpPr>
      <xdr:spPr>
        <a:xfrm>
          <a:off x="542925" y="7410450"/>
          <a:ext cx="3810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1500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view="pageBreakPreview" zoomScale="95" zoomScaleNormal="50" zoomScaleSheetLayoutView="95" zoomScalePageLayoutView="0" workbookViewId="0" topLeftCell="A1">
      <selection activeCell="M20" sqref="M20"/>
    </sheetView>
  </sheetViews>
  <sheetFormatPr defaultColWidth="9.140625" defaultRowHeight="12.75"/>
  <sheetData/>
  <sheetProtection/>
  <printOptions/>
  <pageMargins left="0" right="0" top="0.49" bottom="0.56" header="0.5" footer="0.5"/>
  <pageSetup horizontalDpi="300" verticalDpi="300" orientation="portrait" r:id="rId2"/>
  <headerFooter alignWithMargins="0">
    <oddFooter>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K59"/>
  <sheetViews>
    <sheetView zoomScale="75" zoomScaleNormal="75" zoomScalePageLayoutView="0" workbookViewId="0" topLeftCell="A2">
      <selection activeCell="A4" sqref="A4"/>
    </sheetView>
  </sheetViews>
  <sheetFormatPr defaultColWidth="9.140625" defaultRowHeight="12.75"/>
  <cols>
    <col min="1" max="1" width="18.140625" style="0" customWidth="1"/>
    <col min="2" max="2" width="9.7109375" style="0" customWidth="1"/>
    <col min="3" max="3" width="12.7109375" style="0" customWidth="1"/>
  </cols>
  <sheetData>
    <row r="5" spans="1:11" ht="13.5" thickBot="1">
      <c r="A5" s="9" t="s">
        <v>6</v>
      </c>
      <c r="B5" s="10">
        <v>38763</v>
      </c>
      <c r="C5" s="2" t="s">
        <v>0</v>
      </c>
      <c r="D5" s="3">
        <v>1</v>
      </c>
      <c r="E5" s="3">
        <v>2</v>
      </c>
      <c r="F5" s="3">
        <v>3</v>
      </c>
      <c r="G5" s="3">
        <v>4</v>
      </c>
      <c r="H5" s="3">
        <v>5</v>
      </c>
      <c r="I5" s="3">
        <v>6</v>
      </c>
      <c r="J5" s="3">
        <v>7</v>
      </c>
      <c r="K5" s="3">
        <v>8</v>
      </c>
    </row>
    <row r="6" spans="1:11" ht="12.75">
      <c r="A6" s="9" t="s">
        <v>7</v>
      </c>
      <c r="B6" s="10" t="s">
        <v>25</v>
      </c>
      <c r="C6" s="4" t="s">
        <v>1</v>
      </c>
      <c r="D6" s="5">
        <v>0</v>
      </c>
      <c r="E6" s="5">
        <v>5781.359426612651</v>
      </c>
      <c r="F6" s="5">
        <v>9384.0115</v>
      </c>
      <c r="G6" s="5">
        <v>12441.526000000002</v>
      </c>
      <c r="H6" s="5">
        <v>12679.805560762263</v>
      </c>
      <c r="I6" s="5">
        <v>13171.343589743592</v>
      </c>
      <c r="J6" s="5">
        <v>13372.5215</v>
      </c>
      <c r="K6" s="5">
        <v>14072.65059337914</v>
      </c>
    </row>
    <row r="7" spans="1:11" ht="12.75">
      <c r="A7" s="9" t="s">
        <v>8</v>
      </c>
      <c r="B7" s="10" t="s">
        <v>30</v>
      </c>
      <c r="C7" t="s">
        <v>34</v>
      </c>
      <c r="D7">
        <v>6.953030821728496</v>
      </c>
      <c r="E7">
        <v>4.504625847314556</v>
      </c>
      <c r="F7">
        <v>3.504</v>
      </c>
      <c r="G7">
        <v>2.008</v>
      </c>
      <c r="H7">
        <v>1.6589629861255675</v>
      </c>
      <c r="I7">
        <v>1.1914888956942677</v>
      </c>
      <c r="J7">
        <v>0.93</v>
      </c>
      <c r="K7">
        <v>0.39550546367608314</v>
      </c>
    </row>
    <row r="8" spans="1:11" ht="12.75">
      <c r="A8" s="9" t="s">
        <v>9</v>
      </c>
      <c r="B8" s="11">
        <v>845</v>
      </c>
      <c r="C8" s="4" t="s">
        <v>3</v>
      </c>
      <c r="D8" s="6">
        <v>19.686841975637364</v>
      </c>
      <c r="E8" s="6">
        <v>15.227304107633616</v>
      </c>
      <c r="F8" s="6">
        <v>15</v>
      </c>
      <c r="G8" s="6">
        <v>15</v>
      </c>
      <c r="H8" s="6">
        <v>15</v>
      </c>
      <c r="I8" s="6">
        <v>15.355888584669264</v>
      </c>
      <c r="J8" s="6">
        <v>16.380801269337564</v>
      </c>
      <c r="K8" s="6">
        <v>17.505917191283412</v>
      </c>
    </row>
    <row r="9" spans="1:11" ht="12.75">
      <c r="A9" s="9" t="s">
        <v>10</v>
      </c>
      <c r="B9" s="11">
        <v>20.5</v>
      </c>
      <c r="C9" s="4" t="s">
        <v>4</v>
      </c>
      <c r="D9" s="7">
        <v>0</v>
      </c>
      <c r="E9" s="7">
        <v>0.26936814259176783</v>
      </c>
      <c r="F9" s="7">
        <v>0.3491622935427102</v>
      </c>
      <c r="G9" s="7">
        <v>0.33475710141630544</v>
      </c>
      <c r="H9" s="7">
        <v>0.24830138073810804</v>
      </c>
      <c r="I9" s="7">
        <v>0.16096286143706684</v>
      </c>
      <c r="J9" s="7">
        <v>0.11957535254267274</v>
      </c>
      <c r="K9" s="7">
        <v>0.05007536004083346</v>
      </c>
    </row>
    <row r="10" spans="1:11" ht="12.75">
      <c r="A10" s="9" t="s">
        <v>11</v>
      </c>
      <c r="B10" s="10" t="s">
        <v>31</v>
      </c>
      <c r="C10" s="4" t="s">
        <v>37</v>
      </c>
      <c r="D10" s="6">
        <v>6.953030821728496</v>
      </c>
      <c r="E10" s="6">
        <v>5.102677351031103</v>
      </c>
      <c r="F10" s="6">
        <v>5.079635324640175</v>
      </c>
      <c r="G10" s="6">
        <v>4.777656748966887</v>
      </c>
      <c r="H10" s="6">
        <v>4.535724327436323</v>
      </c>
      <c r="I10" s="6">
        <v>4.295611055063625</v>
      </c>
      <c r="J10" s="6">
        <v>4.1296704892118985</v>
      </c>
      <c r="K10" s="6">
        <v>3.9389892976246537</v>
      </c>
    </row>
    <row r="11" spans="1:11" ht="12.75">
      <c r="A11" s="9" t="s">
        <v>12</v>
      </c>
      <c r="B11" s="1">
        <v>0.25</v>
      </c>
      <c r="C11" s="4" t="s">
        <v>38</v>
      </c>
      <c r="D11" s="7">
        <v>0</v>
      </c>
      <c r="E11" s="7">
        <v>0.3051304962679067</v>
      </c>
      <c r="F11" s="7">
        <v>0.5061692694954146</v>
      </c>
      <c r="G11" s="7">
        <v>0.7964912972341655</v>
      </c>
      <c r="H11" s="7">
        <v>0.6788738643169588</v>
      </c>
      <c r="I11" s="7">
        <v>0.5803107771649418</v>
      </c>
      <c r="J11" s="7">
        <v>0.5309750587447146</v>
      </c>
      <c r="K11" s="7">
        <v>0.4987195510327713</v>
      </c>
    </row>
    <row r="12" spans="1:11" ht="12.75">
      <c r="A12" s="9" t="s">
        <v>13</v>
      </c>
      <c r="B12" s="1" t="s">
        <v>36</v>
      </c>
      <c r="C12" s="4" t="s">
        <v>5</v>
      </c>
      <c r="D12" s="8">
        <v>116.0203671024109</v>
      </c>
      <c r="E12" s="8">
        <v>112.9390130612201</v>
      </c>
      <c r="F12" s="8">
        <v>111</v>
      </c>
      <c r="G12" s="8">
        <v>113</v>
      </c>
      <c r="H12" s="8">
        <v>111.99321520878868</v>
      </c>
      <c r="I12" s="8">
        <v>111.0135759454845</v>
      </c>
      <c r="J12" s="8">
        <v>111</v>
      </c>
      <c r="K12" s="8">
        <v>110.98643253683126</v>
      </c>
    </row>
    <row r="13" spans="1:11" ht="12.75">
      <c r="A13" s="9" t="s">
        <v>14</v>
      </c>
      <c r="B13" s="1" t="s">
        <v>32</v>
      </c>
      <c r="C13" s="4" t="s">
        <v>33</v>
      </c>
      <c r="D13">
        <v>-1.87</v>
      </c>
      <c r="E13">
        <v>-0.35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</row>
    <row r="14" spans="1:11" ht="12.75">
      <c r="A14" s="9" t="s">
        <v>15</v>
      </c>
      <c r="B14" s="1">
        <v>0</v>
      </c>
      <c r="C14" t="s">
        <v>39</v>
      </c>
      <c r="D14">
        <v>70</v>
      </c>
      <c r="E14">
        <v>57</v>
      </c>
      <c r="F14">
        <v>52</v>
      </c>
      <c r="G14">
        <v>43</v>
      </c>
      <c r="H14">
        <v>46</v>
      </c>
      <c r="I14">
        <v>50</v>
      </c>
      <c r="J14">
        <v>51</v>
      </c>
      <c r="K14">
        <v>53</v>
      </c>
    </row>
    <row r="15" spans="1:2" ht="12.75">
      <c r="A15" s="9" t="s">
        <v>16</v>
      </c>
      <c r="B15" s="1">
        <v>10</v>
      </c>
    </row>
    <row r="16" spans="1:2" ht="12.75">
      <c r="A16" s="9" t="s">
        <v>17</v>
      </c>
      <c r="B16" s="1">
        <v>20</v>
      </c>
    </row>
    <row r="17" spans="1:2" ht="12.75">
      <c r="A17" s="9" t="s">
        <v>18</v>
      </c>
      <c r="B17" s="1" t="s">
        <v>35</v>
      </c>
    </row>
    <row r="18" spans="1:2" ht="12.75">
      <c r="A18" s="9" t="s">
        <v>19</v>
      </c>
      <c r="B18" s="1">
        <v>2.312</v>
      </c>
    </row>
    <row r="19" spans="1:2" ht="12.75">
      <c r="A19" s="9" t="s">
        <v>20</v>
      </c>
      <c r="B19" s="1">
        <v>2</v>
      </c>
    </row>
    <row r="20" spans="1:2" ht="12.75">
      <c r="A20" s="9" t="s">
        <v>21</v>
      </c>
      <c r="B20" s="1">
        <v>3200</v>
      </c>
    </row>
    <row r="21" spans="1:2" ht="12.75">
      <c r="A21" s="9" t="s">
        <v>22</v>
      </c>
      <c r="B21" s="1">
        <v>20</v>
      </c>
    </row>
    <row r="22" spans="1:2" ht="12.75">
      <c r="A22" s="9" t="s">
        <v>23</v>
      </c>
      <c r="B22" s="1">
        <v>0.075</v>
      </c>
    </row>
    <row r="23" spans="1:2" ht="12.75">
      <c r="A23" s="9" t="s">
        <v>24</v>
      </c>
      <c r="B23" s="1" t="s">
        <v>26</v>
      </c>
    </row>
    <row r="24" spans="1:2" ht="12.75">
      <c r="A24" s="9"/>
      <c r="B24" s="1"/>
    </row>
    <row r="25" spans="1:2" ht="12.75">
      <c r="A25" s="9"/>
      <c r="B25" s="1"/>
    </row>
    <row r="26" spans="1:11" ht="13.5" thickBot="1">
      <c r="A26" s="9" t="s">
        <v>28</v>
      </c>
      <c r="B26" s="1"/>
      <c r="C26" s="2" t="s">
        <v>0</v>
      </c>
      <c r="D26" s="3">
        <v>1</v>
      </c>
      <c r="E26" s="3">
        <v>2</v>
      </c>
      <c r="F26" s="3">
        <v>3</v>
      </c>
      <c r="G26" s="3">
        <v>4</v>
      </c>
      <c r="H26" s="3">
        <v>5</v>
      </c>
      <c r="I26" s="3">
        <v>6</v>
      </c>
      <c r="J26" s="3">
        <v>7</v>
      </c>
      <c r="K26" s="3">
        <v>8</v>
      </c>
    </row>
    <row r="27" spans="1:11" ht="12.75">
      <c r="A27" s="9"/>
      <c r="B27" s="1"/>
      <c r="C27" s="4" t="s">
        <v>1</v>
      </c>
      <c r="D27" s="5">
        <f>D6*($B$28/$B$16)^3*($B$29/$B$20)</f>
        <v>0</v>
      </c>
      <c r="E27" s="5">
        <f aca="true" t="shared" si="0" ref="E27:K27">E6*($B$28/$B$16)^3*($B$29/$B$20)</f>
        <v>8365.807757790588</v>
      </c>
      <c r="F27" s="5">
        <f t="shared" si="0"/>
        <v>13578.957890859376</v>
      </c>
      <c r="G27" s="5">
        <f t="shared" si="0"/>
        <v>18003.276919687505</v>
      </c>
      <c r="H27" s="5">
        <f t="shared" si="0"/>
        <v>18348.07489034677</v>
      </c>
      <c r="I27" s="5">
        <f t="shared" si="0"/>
        <v>19059.34577884616</v>
      </c>
      <c r="J27" s="5">
        <f t="shared" si="0"/>
        <v>19350.456501796878</v>
      </c>
      <c r="K27" s="5">
        <f t="shared" si="0"/>
        <v>20363.56517895066</v>
      </c>
    </row>
    <row r="28" spans="1:11" ht="12.75">
      <c r="A28" s="9" t="s">
        <v>27</v>
      </c>
      <c r="B28" s="1">
        <v>21</v>
      </c>
      <c r="C28" s="4" t="s">
        <v>2</v>
      </c>
      <c r="D28" s="6">
        <f>D7*($B$28/$B$16)^2*($B$29/$B$20)^2</f>
        <v>11.97768200149323</v>
      </c>
      <c r="E28" s="6">
        <f aca="true" t="shared" si="1" ref="E28:K28">E7*($B$28/$B$16)^2*($B$29/$B$20)^2</f>
        <v>7.759921869787966</v>
      </c>
      <c r="F28" s="6">
        <f t="shared" si="1"/>
        <v>6.0361875000000005</v>
      </c>
      <c r="G28" s="6">
        <f t="shared" si="1"/>
        <v>3.45909375</v>
      </c>
      <c r="H28" s="6">
        <f t="shared" si="1"/>
        <v>2.857822956567872</v>
      </c>
      <c r="I28" s="6">
        <f t="shared" si="1"/>
        <v>2.0525257929733285</v>
      </c>
      <c r="J28" s="6">
        <f t="shared" si="1"/>
        <v>1.6020703125</v>
      </c>
      <c r="K28" s="6">
        <f t="shared" si="1"/>
        <v>0.6813199589107527</v>
      </c>
    </row>
    <row r="29" spans="1:11" ht="12.75">
      <c r="A29" s="9" t="s">
        <v>29</v>
      </c>
      <c r="B29" s="1">
        <v>4000</v>
      </c>
      <c r="C29" s="4" t="s">
        <v>3</v>
      </c>
      <c r="D29" s="6">
        <f aca="true" t="shared" si="2" ref="D29:K29">D8*($B$28/$B$16)^5*($B$29/$B$20)^3</f>
        <v>49.07412780733797</v>
      </c>
      <c r="E29" s="6">
        <f t="shared" si="2"/>
        <v>37.95767085772129</v>
      </c>
      <c r="F29" s="6">
        <f t="shared" si="2"/>
        <v>37.391061401367196</v>
      </c>
      <c r="G29" s="6">
        <f t="shared" si="2"/>
        <v>37.391061401367196</v>
      </c>
      <c r="H29" s="6">
        <f t="shared" si="2"/>
        <v>37.391061401367196</v>
      </c>
      <c r="I29" s="6">
        <f t="shared" si="2"/>
        <v>38.27819819612814</v>
      </c>
      <c r="J29" s="6">
        <f t="shared" si="2"/>
        <v>40.83303640435963</v>
      </c>
      <c r="K29" s="6">
        <f t="shared" si="2"/>
        <v>43.63765497243517</v>
      </c>
    </row>
    <row r="32" spans="1:11" ht="13.5" thickBot="1">
      <c r="A32" s="9" t="s">
        <v>28</v>
      </c>
      <c r="B32" s="1"/>
      <c r="C32" s="2" t="s">
        <v>0</v>
      </c>
      <c r="D32" s="3">
        <v>1</v>
      </c>
      <c r="E32" s="3">
        <v>2</v>
      </c>
      <c r="F32" s="3">
        <v>3</v>
      </c>
      <c r="G32" s="3">
        <v>4</v>
      </c>
      <c r="H32" s="3">
        <v>5</v>
      </c>
      <c r="I32" s="3">
        <v>6</v>
      </c>
      <c r="J32" s="3">
        <v>7</v>
      </c>
      <c r="K32" s="3">
        <v>8</v>
      </c>
    </row>
    <row r="33" spans="1:11" ht="12.75">
      <c r="A33" s="9"/>
      <c r="B33" s="1"/>
      <c r="C33" s="4" t="s">
        <v>1</v>
      </c>
      <c r="D33" s="5">
        <f>D6*($B$34/$B$16)^3*($B$35/$B$20)</f>
        <v>0</v>
      </c>
      <c r="E33" s="5">
        <f aca="true" t="shared" si="3" ref="E33:K33">E6*($B$34/$B$16)^3*($B$35/$B$20)</f>
        <v>7320.081788066765</v>
      </c>
      <c r="F33" s="5">
        <f t="shared" si="3"/>
        <v>11881.588154501955</v>
      </c>
      <c r="G33" s="5">
        <f t="shared" si="3"/>
        <v>15752.867304726567</v>
      </c>
      <c r="H33" s="5">
        <f t="shared" si="3"/>
        <v>16054.565529053423</v>
      </c>
      <c r="I33" s="5">
        <f t="shared" si="3"/>
        <v>16676.92755649039</v>
      </c>
      <c r="J33" s="5">
        <f t="shared" si="3"/>
        <v>16931.64943907227</v>
      </c>
      <c r="K33" s="5">
        <f t="shared" si="3"/>
        <v>17818.119531581826</v>
      </c>
    </row>
    <row r="34" spans="1:11" ht="12.75">
      <c r="A34" s="9" t="s">
        <v>27</v>
      </c>
      <c r="B34" s="1">
        <v>21</v>
      </c>
      <c r="C34" s="4" t="s">
        <v>2</v>
      </c>
      <c r="D34" s="6">
        <f>D7*($B$34/$B$16)^2*($B$35/$B$20)^2</f>
        <v>9.170412782393255</v>
      </c>
      <c r="E34" s="6">
        <f aca="true" t="shared" si="4" ref="E34:K34">E7*($B$34/$B$16)^2*($B$35/$B$20)^2</f>
        <v>5.941190181556412</v>
      </c>
      <c r="F34" s="6">
        <f t="shared" si="4"/>
        <v>4.6214560546875</v>
      </c>
      <c r="G34" s="6">
        <f t="shared" si="4"/>
        <v>2.64836865234375</v>
      </c>
      <c r="H34" s="6">
        <f t="shared" si="4"/>
        <v>2.1880207011222774</v>
      </c>
      <c r="I34" s="6">
        <f t="shared" si="4"/>
        <v>1.5714650602452047</v>
      </c>
      <c r="J34" s="6">
        <f t="shared" si="4"/>
        <v>1.2265850830078127</v>
      </c>
      <c r="K34" s="6">
        <f t="shared" si="4"/>
        <v>0.521635593541045</v>
      </c>
    </row>
    <row r="35" spans="1:11" ht="12.75">
      <c r="A35" s="9" t="s">
        <v>29</v>
      </c>
      <c r="B35" s="1">
        <v>3500</v>
      </c>
      <c r="C35" s="4" t="s">
        <v>3</v>
      </c>
      <c r="D35" s="6">
        <f aca="true" t="shared" si="5" ref="D35:K35">D8*($B$34/$B$16)^5*($B$35/$B$20)^3</f>
        <v>32.875831714681496</v>
      </c>
      <c r="E35" s="6">
        <f t="shared" si="5"/>
        <v>25.428674031637502</v>
      </c>
      <c r="F35" s="6">
        <f t="shared" si="5"/>
        <v>25.049089962244036</v>
      </c>
      <c r="G35" s="6">
        <f t="shared" si="5"/>
        <v>25.049089962244036</v>
      </c>
      <c r="H35" s="6">
        <f t="shared" si="5"/>
        <v>25.049089962244036</v>
      </c>
      <c r="I35" s="6">
        <f t="shared" si="5"/>
        <v>25.643402307171776</v>
      </c>
      <c r="J35" s="6">
        <f t="shared" si="5"/>
        <v>27.354944309951865</v>
      </c>
      <c r="K35" s="6">
        <f t="shared" si="5"/>
        <v>29.233819639736843</v>
      </c>
    </row>
    <row r="38" spans="1:11" ht="13.5" thickBot="1">
      <c r="A38" s="9" t="s">
        <v>28</v>
      </c>
      <c r="B38" s="1"/>
      <c r="C38" s="2" t="s">
        <v>0</v>
      </c>
      <c r="D38" s="3">
        <v>1</v>
      </c>
      <c r="E38" s="3">
        <v>2</v>
      </c>
      <c r="F38" s="3">
        <v>3</v>
      </c>
      <c r="G38" s="3">
        <v>4</v>
      </c>
      <c r="H38" s="3">
        <v>5</v>
      </c>
      <c r="I38" s="3">
        <v>6</v>
      </c>
      <c r="J38" s="3">
        <v>7</v>
      </c>
      <c r="K38" s="3">
        <v>8</v>
      </c>
    </row>
    <row r="39" spans="1:11" ht="12.75">
      <c r="A39" s="9"/>
      <c r="B39" s="1"/>
      <c r="C39" s="4" t="s">
        <v>1</v>
      </c>
      <c r="D39" s="5">
        <f>D6*($B$40/$B$16)^3*($B$41/$B$20)</f>
        <v>0</v>
      </c>
      <c r="E39" s="5">
        <f aca="true" t="shared" si="6" ref="E39:K39">E6*($B$40/$B$16)^3*($B$41/$B$20)</f>
        <v>6274.355818342941</v>
      </c>
      <c r="F39" s="5">
        <f t="shared" si="6"/>
        <v>10184.218418144532</v>
      </c>
      <c r="G39" s="5">
        <f t="shared" si="6"/>
        <v>13502.45768976563</v>
      </c>
      <c r="H39" s="5">
        <f t="shared" si="6"/>
        <v>13761.056167760078</v>
      </c>
      <c r="I39" s="5">
        <f t="shared" si="6"/>
        <v>14294.50933413462</v>
      </c>
      <c r="J39" s="5">
        <f t="shared" si="6"/>
        <v>14512.842376347659</v>
      </c>
      <c r="K39" s="5">
        <f t="shared" si="6"/>
        <v>15272.673884212994</v>
      </c>
    </row>
    <row r="40" spans="1:11" ht="12.75">
      <c r="A40" s="9" t="s">
        <v>27</v>
      </c>
      <c r="B40" s="1">
        <v>21</v>
      </c>
      <c r="C40" s="4" t="s">
        <v>2</v>
      </c>
      <c r="D40" s="6">
        <f>D7*($B$40/$B$16)^2*($B$41/$B$20)^2</f>
        <v>6.737446125839941</v>
      </c>
      <c r="E40" s="6">
        <f aca="true" t="shared" si="7" ref="E40:K40">E7*($B$40/$B$16)^2*($B$41/$B$20)^2</f>
        <v>4.3649560517557315</v>
      </c>
      <c r="F40" s="6">
        <f t="shared" si="7"/>
        <v>3.39535546875</v>
      </c>
      <c r="G40" s="6">
        <f t="shared" si="7"/>
        <v>1.945740234375</v>
      </c>
      <c r="H40" s="6">
        <f t="shared" si="7"/>
        <v>1.607525413069428</v>
      </c>
      <c r="I40" s="6">
        <f t="shared" si="7"/>
        <v>1.1545457585474972</v>
      </c>
      <c r="J40" s="6">
        <f t="shared" si="7"/>
        <v>0.90116455078125</v>
      </c>
      <c r="K40" s="6">
        <f t="shared" si="7"/>
        <v>0.38324247688729834</v>
      </c>
    </row>
    <row r="41" spans="1:11" ht="12.75">
      <c r="A41" s="9" t="s">
        <v>29</v>
      </c>
      <c r="B41" s="1">
        <v>3000</v>
      </c>
      <c r="C41" s="4" t="s">
        <v>3</v>
      </c>
      <c r="D41" s="6">
        <f aca="true" t="shared" si="8" ref="D41:K41">D8*($B$40/$B$16)^5*($B$41/$B$20)^3</f>
        <v>20.70314766872071</v>
      </c>
      <c r="E41" s="6">
        <f t="shared" si="8"/>
        <v>16.013392393101167</v>
      </c>
      <c r="F41" s="6">
        <f t="shared" si="8"/>
        <v>15.774354028701785</v>
      </c>
      <c r="G41" s="6">
        <f t="shared" si="8"/>
        <v>15.774354028701785</v>
      </c>
      <c r="H41" s="6">
        <f t="shared" si="8"/>
        <v>15.774354028701785</v>
      </c>
      <c r="I41" s="6">
        <f t="shared" si="8"/>
        <v>16.148614863991558</v>
      </c>
      <c r="J41" s="6">
        <f t="shared" si="8"/>
        <v>17.22643723308922</v>
      </c>
      <c r="K41" s="6">
        <f t="shared" si="8"/>
        <v>18.40963569149609</v>
      </c>
    </row>
    <row r="44" spans="1:11" ht="13.5" thickBot="1">
      <c r="A44" s="9" t="s">
        <v>28</v>
      </c>
      <c r="B44" s="1"/>
      <c r="C44" s="2" t="s">
        <v>0</v>
      </c>
      <c r="D44" s="3">
        <v>1</v>
      </c>
      <c r="E44" s="3">
        <v>2</v>
      </c>
      <c r="F44" s="3">
        <v>3</v>
      </c>
      <c r="G44" s="3">
        <v>4</v>
      </c>
      <c r="H44" s="3">
        <v>5</v>
      </c>
      <c r="I44" s="3">
        <v>6</v>
      </c>
      <c r="J44" s="3">
        <v>7</v>
      </c>
      <c r="K44" s="3">
        <v>8</v>
      </c>
    </row>
    <row r="45" spans="1:11" ht="12.75">
      <c r="A45" s="9"/>
      <c r="B45" s="1"/>
      <c r="C45" s="4" t="s">
        <v>1</v>
      </c>
      <c r="D45" s="5">
        <f>D6*($B$46/$B$16)^3*($B$47/$B$20)</f>
        <v>0</v>
      </c>
      <c r="E45" s="5">
        <f aca="true" t="shared" si="9" ref="E45:K45">E6*($B$46/$B$16)^3*($B$47/$B$20)</f>
        <v>5228.629848619118</v>
      </c>
      <c r="F45" s="5">
        <f t="shared" si="9"/>
        <v>8486.84868178711</v>
      </c>
      <c r="G45" s="5">
        <f t="shared" si="9"/>
        <v>11252.04807480469</v>
      </c>
      <c r="H45" s="5">
        <f t="shared" si="9"/>
        <v>11467.546806466731</v>
      </c>
      <c r="I45" s="5">
        <f t="shared" si="9"/>
        <v>11912.09111177885</v>
      </c>
      <c r="J45" s="5">
        <f t="shared" si="9"/>
        <v>12094.035313623048</v>
      </c>
      <c r="K45" s="5">
        <f t="shared" si="9"/>
        <v>12727.228236844163</v>
      </c>
    </row>
    <row r="46" spans="1:11" ht="12.75">
      <c r="A46" s="9" t="s">
        <v>27</v>
      </c>
      <c r="B46" s="1">
        <v>21</v>
      </c>
      <c r="C46" s="4" t="s">
        <v>2</v>
      </c>
      <c r="D46" s="6">
        <f>D7*($B$46/$B$16)^2*($B$47/$B$20)^2</f>
        <v>4.678782031833292</v>
      </c>
      <c r="E46" s="6">
        <f aca="true" t="shared" si="10" ref="E46:K46">E7*($B$46/$B$16)^2*($B$47/$B$20)^2</f>
        <v>3.0312194803859245</v>
      </c>
      <c r="F46" s="6">
        <f t="shared" si="10"/>
        <v>2.3578857421875</v>
      </c>
      <c r="G46" s="6">
        <f t="shared" si="10"/>
        <v>1.35120849609375</v>
      </c>
      <c r="H46" s="6">
        <f t="shared" si="10"/>
        <v>1.1163370924093252</v>
      </c>
      <c r="I46" s="6">
        <f t="shared" si="10"/>
        <v>0.8017678878802065</v>
      </c>
      <c r="J46" s="6">
        <f t="shared" si="10"/>
        <v>0.6258087158203125</v>
      </c>
      <c r="K46" s="6">
        <f t="shared" si="10"/>
        <v>0.26614060894951275</v>
      </c>
    </row>
    <row r="47" spans="1:11" ht="12.75">
      <c r="A47" s="9" t="s">
        <v>29</v>
      </c>
      <c r="B47" s="1">
        <v>2500</v>
      </c>
      <c r="C47" s="4" t="s">
        <v>3</v>
      </c>
      <c r="D47" s="6">
        <f aca="true" t="shared" si="11" ref="D47:K47">D8*($B$46/$B$16)^5*($B$47/$B$20)^3</f>
        <v>11.980988234213374</v>
      </c>
      <c r="E47" s="6">
        <f t="shared" si="11"/>
        <v>9.267009486748362</v>
      </c>
      <c r="F47" s="6">
        <f t="shared" si="11"/>
        <v>9.128677099943163</v>
      </c>
      <c r="G47" s="6">
        <f t="shared" si="11"/>
        <v>9.128677099943163</v>
      </c>
      <c r="H47" s="6">
        <f t="shared" si="11"/>
        <v>9.128677099943163</v>
      </c>
      <c r="I47" s="6">
        <f t="shared" si="11"/>
        <v>9.345263231476595</v>
      </c>
      <c r="J47" s="6">
        <f t="shared" si="11"/>
        <v>9.969003028408114</v>
      </c>
      <c r="K47" s="6">
        <f t="shared" si="11"/>
        <v>10.65372435850468</v>
      </c>
    </row>
    <row r="50" spans="1:11" ht="13.5" thickBot="1">
      <c r="A50" s="9" t="s">
        <v>28</v>
      </c>
      <c r="B50" s="1"/>
      <c r="C50" s="2" t="s">
        <v>0</v>
      </c>
      <c r="D50" s="3">
        <v>1</v>
      </c>
      <c r="E50" s="3">
        <v>2</v>
      </c>
      <c r="F50" s="3">
        <v>3</v>
      </c>
      <c r="G50" s="3">
        <v>4</v>
      </c>
      <c r="H50" s="3">
        <v>5</v>
      </c>
      <c r="I50" s="3">
        <v>6</v>
      </c>
      <c r="J50" s="3">
        <v>7</v>
      </c>
      <c r="K50" s="3">
        <v>8</v>
      </c>
    </row>
    <row r="51" spans="1:11" ht="12.75">
      <c r="A51" s="9"/>
      <c r="B51" s="1"/>
      <c r="C51" s="4" t="s">
        <v>1</v>
      </c>
      <c r="D51" s="5">
        <f>D6*($B$52/$B$16)^3*($B$53/$B$20)</f>
        <v>0</v>
      </c>
      <c r="E51" s="5">
        <f aca="true" t="shared" si="12" ref="E51:K51">E6*($B$52/$B$16)^3*($B$53/$B$20)</f>
        <v>4182.903878895294</v>
      </c>
      <c r="F51" s="5">
        <f t="shared" si="12"/>
        <v>6789.478945429688</v>
      </c>
      <c r="G51" s="5">
        <f t="shared" si="12"/>
        <v>9001.638459843753</v>
      </c>
      <c r="H51" s="5">
        <f t="shared" si="12"/>
        <v>9174.037445173384</v>
      </c>
      <c r="I51" s="5">
        <f t="shared" si="12"/>
        <v>9529.67288942308</v>
      </c>
      <c r="J51" s="5">
        <f t="shared" si="12"/>
        <v>9675.228250898439</v>
      </c>
      <c r="K51" s="5">
        <f t="shared" si="12"/>
        <v>10181.78258947533</v>
      </c>
    </row>
    <row r="52" spans="1:11" ht="12.75">
      <c r="A52" s="9" t="s">
        <v>27</v>
      </c>
      <c r="B52" s="1">
        <v>21</v>
      </c>
      <c r="C52" s="4" t="s">
        <v>2</v>
      </c>
      <c r="D52" s="6">
        <f>D7*($B$52/$B$16)^2*($B$53/$B$20)^2</f>
        <v>2.9944205003733075</v>
      </c>
      <c r="E52" s="6">
        <f aca="true" t="shared" si="13" ref="E52:K52">E7*($B$52/$B$16)^2*($B$53/$B$20)^2</f>
        <v>1.9399804674469916</v>
      </c>
      <c r="F52" s="6">
        <f t="shared" si="13"/>
        <v>1.5090468750000001</v>
      </c>
      <c r="G52" s="6">
        <f t="shared" si="13"/>
        <v>0.8647734375</v>
      </c>
      <c r="H52" s="6">
        <f t="shared" si="13"/>
        <v>0.714455739141968</v>
      </c>
      <c r="I52" s="6">
        <f t="shared" si="13"/>
        <v>0.5131314482433321</v>
      </c>
      <c r="J52" s="6">
        <f t="shared" si="13"/>
        <v>0.400517578125</v>
      </c>
      <c r="K52" s="6">
        <f t="shared" si="13"/>
        <v>0.17032998972768817</v>
      </c>
    </row>
    <row r="53" spans="1:11" ht="12.75">
      <c r="A53" s="9" t="s">
        <v>29</v>
      </c>
      <c r="B53" s="1">
        <v>2000</v>
      </c>
      <c r="C53" s="4" t="s">
        <v>3</v>
      </c>
      <c r="D53" s="6">
        <f aca="true" t="shared" si="14" ref="D53:K53">D8*($B$52/$B$16)^5*($B$53/$B$20)^3</f>
        <v>6.134265975917247</v>
      </c>
      <c r="E53" s="6">
        <f t="shared" si="14"/>
        <v>4.744708857215161</v>
      </c>
      <c r="F53" s="6">
        <f t="shared" si="14"/>
        <v>4.6738826751708995</v>
      </c>
      <c r="G53" s="6">
        <f t="shared" si="14"/>
        <v>4.6738826751708995</v>
      </c>
      <c r="H53" s="6">
        <f t="shared" si="14"/>
        <v>4.6738826751708995</v>
      </c>
      <c r="I53" s="6">
        <f t="shared" si="14"/>
        <v>4.784774774516017</v>
      </c>
      <c r="J53" s="6">
        <f t="shared" si="14"/>
        <v>5.104129550544954</v>
      </c>
      <c r="K53" s="6">
        <f t="shared" si="14"/>
        <v>5.4547068715543965</v>
      </c>
    </row>
    <row r="56" spans="1:11" ht="13.5" thickBot="1">
      <c r="A56" s="9" t="s">
        <v>28</v>
      </c>
      <c r="B56" s="1"/>
      <c r="C56" s="2" t="s">
        <v>0</v>
      </c>
      <c r="D56" s="3">
        <v>1</v>
      </c>
      <c r="E56" s="3">
        <v>2</v>
      </c>
      <c r="F56" s="3">
        <v>3</v>
      </c>
      <c r="G56" s="3">
        <v>4</v>
      </c>
      <c r="H56" s="3">
        <v>5</v>
      </c>
      <c r="I56" s="3">
        <v>6</v>
      </c>
      <c r="J56" s="3">
        <v>7</v>
      </c>
      <c r="K56" s="3">
        <v>8</v>
      </c>
    </row>
    <row r="57" spans="1:11" ht="12.75">
      <c r="A57" s="9"/>
      <c r="B57" s="1"/>
      <c r="C57" s="4" t="s">
        <v>1</v>
      </c>
      <c r="D57" s="5">
        <f>D6*($B$58/$B$16)^3*($B$59/$B$20)</f>
        <v>0</v>
      </c>
      <c r="E57" s="5">
        <f aca="true" t="shared" si="15" ref="E57:K57">E6*($B$58/$B$16)^3*($B$59/$B$20)</f>
        <v>3137.1779091714707</v>
      </c>
      <c r="F57" s="5">
        <f t="shared" si="15"/>
        <v>5092.109209072266</v>
      </c>
      <c r="G57" s="5">
        <f t="shared" si="15"/>
        <v>6751.228844882815</v>
      </c>
      <c r="H57" s="5">
        <f t="shared" si="15"/>
        <v>6880.528083880039</v>
      </c>
      <c r="I57" s="5">
        <f t="shared" si="15"/>
        <v>7147.25466706731</v>
      </c>
      <c r="J57" s="5">
        <f t="shared" si="15"/>
        <v>7256.421188173829</v>
      </c>
      <c r="K57" s="5">
        <f t="shared" si="15"/>
        <v>7636.336942106497</v>
      </c>
    </row>
    <row r="58" spans="1:11" ht="12.75">
      <c r="A58" s="9" t="s">
        <v>27</v>
      </c>
      <c r="B58" s="1">
        <v>21</v>
      </c>
      <c r="C58" s="4" t="s">
        <v>2</v>
      </c>
      <c r="D58" s="6">
        <f>D7*($B$58/$B$16)^2*($B$59/$B$20)^2</f>
        <v>1.6843615314599854</v>
      </c>
      <c r="E58" s="6">
        <f aca="true" t="shared" si="16" ref="E58:K58">E7*($B$58/$B$16)^2*($B$59/$B$20)^2</f>
        <v>1.0912390129389329</v>
      </c>
      <c r="F58" s="6">
        <f t="shared" si="16"/>
        <v>0.8488388671875</v>
      </c>
      <c r="G58" s="6">
        <f t="shared" si="16"/>
        <v>0.48643505859375</v>
      </c>
      <c r="H58" s="6">
        <f t="shared" si="16"/>
        <v>0.401881353267357</v>
      </c>
      <c r="I58" s="6">
        <f t="shared" si="16"/>
        <v>0.2886364396368743</v>
      </c>
      <c r="J58" s="6">
        <f t="shared" si="16"/>
        <v>0.2252911376953125</v>
      </c>
      <c r="K58" s="6">
        <f t="shared" si="16"/>
        <v>0.09581061922182459</v>
      </c>
    </row>
    <row r="59" spans="1:11" ht="12.75">
      <c r="A59" s="9" t="s">
        <v>29</v>
      </c>
      <c r="B59" s="1">
        <v>1500</v>
      </c>
      <c r="C59" s="4" t="s">
        <v>3</v>
      </c>
      <c r="D59" s="6">
        <f aca="true" t="shared" si="17" ref="D59:K59">D8*($B$58/$B$16)^5*($B$59/$B$20)^3</f>
        <v>2.587893458590089</v>
      </c>
      <c r="E59" s="6">
        <f t="shared" si="17"/>
        <v>2.001674049137646</v>
      </c>
      <c r="F59" s="6">
        <f t="shared" si="17"/>
        <v>1.971794253587723</v>
      </c>
      <c r="G59" s="6">
        <f t="shared" si="17"/>
        <v>1.971794253587723</v>
      </c>
      <c r="H59" s="6">
        <f t="shared" si="17"/>
        <v>1.971794253587723</v>
      </c>
      <c r="I59" s="6">
        <f t="shared" si="17"/>
        <v>2.0185768579989447</v>
      </c>
      <c r="J59" s="6">
        <f t="shared" si="17"/>
        <v>2.1533046541361527</v>
      </c>
      <c r="K59" s="6">
        <f t="shared" si="17"/>
        <v>2.301204461437011</v>
      </c>
    </row>
  </sheetData>
  <sheetProtection/>
  <printOptions horizontalCentered="1" verticalCentered="1"/>
  <pageMargins left="0" right="0" top="0.5" bottom="0" header="0.5" footer="0.5"/>
  <pageSetup fitToHeight="3" orientation="portrait" scale="87" r:id="rId1"/>
  <headerFooter alignWithMargins="0">
    <oddHeader>&amp;R&amp;F
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Metal &amp; Plastics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 Springman</dc:creator>
  <cp:keywords/>
  <dc:description/>
  <cp:lastModifiedBy>Gil Springman</cp:lastModifiedBy>
  <cp:lastPrinted>2000-07-28T15:25:39Z</cp:lastPrinted>
  <dcterms:created xsi:type="dcterms:W3CDTF">1998-01-06T13:15:37Z</dcterms:created>
  <dcterms:modified xsi:type="dcterms:W3CDTF">2010-03-24T18:10:57Z</dcterms:modified>
  <cp:category/>
  <cp:version/>
  <cp:contentType/>
  <cp:contentStatus/>
</cp:coreProperties>
</file>