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16" sheetId="1" r:id="rId1"/>
    <sheet name="datasheet (2)" sheetId="2" r:id="rId2"/>
  </sheets>
  <definedNames>
    <definedName name="_xlnm.Print_Area" localSheetId="0">'16'!$A$1:$K$55</definedName>
    <definedName name="_xlnm.Print_Area" localSheetId="1">'datasheet (2)'!$A$1:$M$63</definedName>
  </definedNames>
  <calcPr fullCalcOnLoad="1"/>
</workbook>
</file>

<file path=xl/sharedStrings.xml><?xml version="1.0" encoding="utf-8"?>
<sst xmlns="http://schemas.openxmlformats.org/spreadsheetml/2006/main" count="78" uniqueCount="40">
  <si>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</si>
  <si>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</si>
  <si>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</si>
  <si>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</si>
  <si>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</si>
  <si>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</si>
  <si>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</si>
  <si>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</si>
  <si>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</si>
  <si>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</si>
  <si>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</si>
  <si>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</si>
  <si>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</si>
  <si>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</si>
  <si>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</si>
  <si>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</si>
  <si>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</si>
  <si>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</si>
  <si>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</si>
  <si>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</si>
  <si>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</si>
  <si>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</si>
  <si>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</si>
  <si>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</si>
  <si>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</si>
  <si>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</si>
  <si>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</si>
  <si>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</si>
  <si>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</si>
  <si>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</si>
  <si>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Best</t>
  </si>
  <si>
    <t>Flat Plate</t>
  </si>
  <si>
    <t>ACS</t>
  </si>
  <si>
    <t>Position</t>
  </si>
  <si>
    <t>Static Pcor</t>
  </si>
  <si>
    <t>449200-16</t>
  </si>
  <si>
    <t>CW</t>
  </si>
  <si>
    <t>Total P</t>
  </si>
  <si>
    <t>Total Eff</t>
  </si>
  <si>
    <t>Thrust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</si>
</sst>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41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5.25"/>
      <color indexed="8"/>
      <name val="Arial"/>
      <family val="0"/>
    </font>
    <font>
      <sz val="11.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39225"/>
          <c:w val="0.94025"/>
          <c:h val="0.605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6308.073419301164</c:v>
                </c:pt>
                <c:pt idx="2">
                  <c:v>8055.155000000001</c:v>
                </c:pt>
                <c:pt idx="3">
                  <c:v>9822.390959666202</c:v>
                </c:pt>
                <c:pt idx="4">
                  <c:v>10026.604282150778</c:v>
                </c:pt>
                <c:pt idx="5">
                  <c:v>10152.444013303771</c:v>
                </c:pt>
                <c:pt idx="6">
                  <c:v>10408.443890274313</c:v>
                </c:pt>
                <c:pt idx="7">
                  <c:v>11052.41539422543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27.34375</c:v>
                </c:pt>
                <c:pt idx="1">
                  <c:v>21.484375</c:v>
                </c:pt>
                <c:pt idx="2">
                  <c:v>20.5078125</c:v>
                </c:pt>
                <c:pt idx="3">
                  <c:v>20.5078125</c:v>
                </c:pt>
                <c:pt idx="4">
                  <c:v>21.484375</c:v>
                </c:pt>
                <c:pt idx="5">
                  <c:v>22.4609375</c:v>
                </c:pt>
                <c:pt idx="6">
                  <c:v>22.4609375</c:v>
                </c:pt>
                <c:pt idx="7">
                  <c:v>23.4375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5607.176372712146</c:v>
                </c:pt>
                <c:pt idx="2">
                  <c:v>7160.137777777779</c:v>
                </c:pt>
                <c:pt idx="3">
                  <c:v>8731.014186369957</c:v>
                </c:pt>
                <c:pt idx="4">
                  <c:v>8912.53713968958</c:v>
                </c:pt>
                <c:pt idx="5">
                  <c:v>9024.394678492241</c:v>
                </c:pt>
                <c:pt idx="6">
                  <c:v>9251.95012468828</c:v>
                </c:pt>
                <c:pt idx="7">
                  <c:v>9824.369239311494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19.20438957475995</c:v>
                </c:pt>
                <c:pt idx="1">
                  <c:v>15.08916323731139</c:v>
                </c:pt>
                <c:pt idx="2">
                  <c:v>14.403292181069961</c:v>
                </c:pt>
                <c:pt idx="3">
                  <c:v>14.403292181069961</c:v>
                </c:pt>
                <c:pt idx="4">
                  <c:v>15.08916323731139</c:v>
                </c:pt>
                <c:pt idx="5">
                  <c:v>15.775034293552816</c:v>
                </c:pt>
                <c:pt idx="6">
                  <c:v>15.775034293552816</c:v>
                </c:pt>
                <c:pt idx="7">
                  <c:v>16.460905349794242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4906.279326123127</c:v>
                </c:pt>
                <c:pt idx="2">
                  <c:v>6265.120555555556</c:v>
                </c:pt>
                <c:pt idx="3">
                  <c:v>7639.637413073712</c:v>
                </c:pt>
                <c:pt idx="4">
                  <c:v>7798.469997228382</c:v>
                </c:pt>
                <c:pt idx="5">
                  <c:v>7896.34534368071</c:v>
                </c:pt>
                <c:pt idx="6">
                  <c:v>8095.456359102243</c:v>
                </c:pt>
                <c:pt idx="7">
                  <c:v>8596.323084397558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12.865440672153634</c:v>
                </c:pt>
                <c:pt idx="1">
                  <c:v>10.108560528120712</c:v>
                </c:pt>
                <c:pt idx="2">
                  <c:v>9.649080504115226</c:v>
                </c:pt>
                <c:pt idx="3">
                  <c:v>9.649080504115226</c:v>
                </c:pt>
                <c:pt idx="4">
                  <c:v>10.108560528120712</c:v>
                </c:pt>
                <c:pt idx="5">
                  <c:v>10.568040552126199</c:v>
                </c:pt>
                <c:pt idx="6">
                  <c:v>10.568040552126199</c:v>
                </c:pt>
                <c:pt idx="7">
                  <c:v>11.027520576131685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4205.382279534109</c:v>
                </c:pt>
                <c:pt idx="2">
                  <c:v>5370.103333333334</c:v>
                </c:pt>
                <c:pt idx="3">
                  <c:v>6548.260639777468</c:v>
                </c:pt>
                <c:pt idx="4">
                  <c:v>6684.402854767185</c:v>
                </c:pt>
                <c:pt idx="5">
                  <c:v>6768.296008869181</c:v>
                </c:pt>
                <c:pt idx="6">
                  <c:v>6938.962593516209</c:v>
                </c:pt>
                <c:pt idx="7">
                  <c:v>7368.276929483622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8.101851851851853</c:v>
                </c:pt>
                <c:pt idx="1">
                  <c:v>6.365740740740742</c:v>
                </c:pt>
                <c:pt idx="2">
                  <c:v>6.07638888888889</c:v>
                </c:pt>
                <c:pt idx="3">
                  <c:v>6.07638888888889</c:v>
                </c:pt>
                <c:pt idx="4">
                  <c:v>6.365740740740742</c:v>
                </c:pt>
                <c:pt idx="5">
                  <c:v>6.655092592592594</c:v>
                </c:pt>
                <c:pt idx="6">
                  <c:v>6.655092592592594</c:v>
                </c:pt>
                <c:pt idx="7">
                  <c:v>6.944444444444446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3504.485232945091</c:v>
                </c:pt>
                <c:pt idx="2">
                  <c:v>4475.086111111112</c:v>
                </c:pt>
                <c:pt idx="3">
                  <c:v>5456.883866481223</c:v>
                </c:pt>
                <c:pt idx="4">
                  <c:v>5570.335712305988</c:v>
                </c:pt>
                <c:pt idx="5">
                  <c:v>5640.24667405765</c:v>
                </c:pt>
                <c:pt idx="6">
                  <c:v>5782.468827930174</c:v>
                </c:pt>
                <c:pt idx="7">
                  <c:v>6140.230774569684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4.688571673525377</c:v>
                </c:pt>
                <c:pt idx="1">
                  <c:v>3.6838777434842247</c:v>
                </c:pt>
                <c:pt idx="2">
                  <c:v>3.5164287551440325</c:v>
                </c:pt>
                <c:pt idx="3">
                  <c:v>3.5164287551440325</c:v>
                </c:pt>
                <c:pt idx="4">
                  <c:v>3.6838777434842247</c:v>
                </c:pt>
                <c:pt idx="5">
                  <c:v>3.851326731824417</c:v>
                </c:pt>
                <c:pt idx="6">
                  <c:v>3.851326731824417</c:v>
                </c:pt>
                <c:pt idx="7">
                  <c:v>4.018775720164609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2803.588186356073</c:v>
                </c:pt>
                <c:pt idx="2">
                  <c:v>3580.0688888888894</c:v>
                </c:pt>
                <c:pt idx="3">
                  <c:v>4365.507093184979</c:v>
                </c:pt>
                <c:pt idx="4">
                  <c:v>4456.26856984479</c:v>
                </c:pt>
                <c:pt idx="5">
                  <c:v>4512.1973392461205</c:v>
                </c:pt>
                <c:pt idx="6">
                  <c:v>4625.97506234414</c:v>
                </c:pt>
                <c:pt idx="7">
                  <c:v>4912.184619655747</c:v>
                </c:pt>
              </c:numCache>
            </c:numRef>
          </c:xVal>
          <c:yVal>
            <c:numRef>
              <c:f>'datasheet (2)'!$D$59:$K$59</c:f>
              <c:numCache>
                <c:ptCount val="8"/>
                <c:pt idx="0">
                  <c:v>2.400548696844994</c:v>
                </c:pt>
                <c:pt idx="1">
                  <c:v>1.8861454046639237</c:v>
                </c:pt>
                <c:pt idx="2">
                  <c:v>1.8004115226337452</c:v>
                </c:pt>
                <c:pt idx="3">
                  <c:v>1.8004115226337452</c:v>
                </c:pt>
                <c:pt idx="4">
                  <c:v>1.8861454046639237</c:v>
                </c:pt>
                <c:pt idx="5">
                  <c:v>1.971879286694102</c:v>
                </c:pt>
                <c:pt idx="6">
                  <c:v>1.971879286694102</c:v>
                </c:pt>
                <c:pt idx="7">
                  <c:v>2.0576131687242802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'datasheet (2)'!#REF!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'datasheet (2)'!#REF!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3448137"/>
        <c:axId val="11271186"/>
      </c:scatterChart>
      <c:valAx>
        <c:axId val="534481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1271186"/>
        <c:crosses val="autoZero"/>
        <c:crossBetween val="midCat"/>
        <c:dispUnits/>
        <c:minorUnit val="1000"/>
      </c:valAx>
      <c:valAx>
        <c:axId val="11271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3448137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7325"/>
          <c:w val="0.9595"/>
          <c:h val="0.749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6308.073419301164</c:v>
                </c:pt>
                <c:pt idx="2">
                  <c:v>8055.155000000001</c:v>
                </c:pt>
                <c:pt idx="3">
                  <c:v>9822.390959666202</c:v>
                </c:pt>
                <c:pt idx="4">
                  <c:v>10026.604282150778</c:v>
                </c:pt>
                <c:pt idx="5">
                  <c:v>10152.444013303771</c:v>
                </c:pt>
                <c:pt idx="6">
                  <c:v>10408.443890274313</c:v>
                </c:pt>
                <c:pt idx="7">
                  <c:v>11052.41539422543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8.584375</c:v>
                </c:pt>
                <c:pt idx="1">
                  <c:v>5.1733660759521705</c:v>
                </c:pt>
                <c:pt idx="2">
                  <c:v>3.415625</c:v>
                </c:pt>
                <c:pt idx="3">
                  <c:v>1.7862082439487699</c:v>
                </c:pt>
                <c:pt idx="4">
                  <c:v>1.3782426708816575</c:v>
                </c:pt>
                <c:pt idx="5">
                  <c:v>0.9084579230190608</c:v>
                </c:pt>
                <c:pt idx="6">
                  <c:v>0.6902942145882178</c:v>
                </c:pt>
                <c:pt idx="7">
                  <c:v>0.28405929089305376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5607.176372712146</c:v>
                </c:pt>
                <c:pt idx="2">
                  <c:v>7160.137777777779</c:v>
                </c:pt>
                <c:pt idx="3">
                  <c:v>8731.014186369957</c:v>
                </c:pt>
                <c:pt idx="4">
                  <c:v>8912.53713968958</c:v>
                </c:pt>
                <c:pt idx="5">
                  <c:v>9024.394678492241</c:v>
                </c:pt>
                <c:pt idx="6">
                  <c:v>9251.95012468828</c:v>
                </c:pt>
                <c:pt idx="7">
                  <c:v>9824.369239311494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6.782716049382716</c:v>
                </c:pt>
                <c:pt idx="1">
                  <c:v>4.087597887172086</c:v>
                </c:pt>
                <c:pt idx="2">
                  <c:v>2.6987654320987655</c:v>
                </c:pt>
                <c:pt idx="3">
                  <c:v>1.4113250322558182</c:v>
                </c:pt>
                <c:pt idx="4">
                  <c:v>1.0889818634126678</c:v>
                </c:pt>
                <c:pt idx="5">
                  <c:v>0.7177939144841963</c:v>
                </c:pt>
                <c:pt idx="6">
                  <c:v>0.545417651032666</c:v>
                </c:pt>
                <c:pt idx="7">
                  <c:v>0.22444190885377088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4906.279326123127</c:v>
                </c:pt>
                <c:pt idx="2">
                  <c:v>6265.120555555556</c:v>
                </c:pt>
                <c:pt idx="3">
                  <c:v>7639.637413073712</c:v>
                </c:pt>
                <c:pt idx="4">
                  <c:v>7798.469997228382</c:v>
                </c:pt>
                <c:pt idx="5">
                  <c:v>7896.34534368071</c:v>
                </c:pt>
                <c:pt idx="6">
                  <c:v>8095.456359102243</c:v>
                </c:pt>
                <c:pt idx="7">
                  <c:v>8596.323084397558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5.193016975308641</c:v>
                </c:pt>
                <c:pt idx="1">
                  <c:v>3.1295671323661276</c:v>
                </c:pt>
                <c:pt idx="2">
                  <c:v>2.066242283950617</c:v>
                </c:pt>
                <c:pt idx="3">
                  <c:v>1.0805457278208606</c:v>
                </c:pt>
                <c:pt idx="4">
                  <c:v>0.8337517391753236</c:v>
                </c:pt>
                <c:pt idx="5">
                  <c:v>0.5495609657769627</c:v>
                </c:pt>
                <c:pt idx="6">
                  <c:v>0.4175853890718848</c:v>
                </c:pt>
                <c:pt idx="7">
                  <c:v>0.1718383364661683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4205.382279534109</c:v>
                </c:pt>
                <c:pt idx="2">
                  <c:v>5370.103333333334</c:v>
                </c:pt>
                <c:pt idx="3">
                  <c:v>6548.260639777468</c:v>
                </c:pt>
                <c:pt idx="4">
                  <c:v>6684.402854767185</c:v>
                </c:pt>
                <c:pt idx="5">
                  <c:v>6768.296008869181</c:v>
                </c:pt>
                <c:pt idx="6">
                  <c:v>6938.962593516209</c:v>
                </c:pt>
                <c:pt idx="7">
                  <c:v>7368.276929483622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3.815277777777778</c:v>
                </c:pt>
                <c:pt idx="1">
                  <c:v>2.2992738115342983</c:v>
                </c:pt>
                <c:pt idx="2">
                  <c:v>1.5180555555555557</c:v>
                </c:pt>
                <c:pt idx="3">
                  <c:v>0.7938703306438978</c:v>
                </c:pt>
                <c:pt idx="4">
                  <c:v>0.6125522981696256</c:v>
                </c:pt>
                <c:pt idx="5">
                  <c:v>0.4037590768973604</c:v>
                </c:pt>
                <c:pt idx="6">
                  <c:v>0.3067974287058746</c:v>
                </c:pt>
                <c:pt idx="7">
                  <c:v>0.12624857373024612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3504.485232945091</c:v>
                </c:pt>
                <c:pt idx="2">
                  <c:v>4475.086111111112</c:v>
                </c:pt>
                <c:pt idx="3">
                  <c:v>5456.883866481223</c:v>
                </c:pt>
                <c:pt idx="4">
                  <c:v>5570.335712305988</c:v>
                </c:pt>
                <c:pt idx="5">
                  <c:v>5640.24667405765</c:v>
                </c:pt>
                <c:pt idx="6">
                  <c:v>5782.468827930174</c:v>
                </c:pt>
                <c:pt idx="7">
                  <c:v>6140.230774569684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2.6494984567901234</c:v>
                </c:pt>
                <c:pt idx="1">
                  <c:v>1.5967179246765957</c:v>
                </c:pt>
                <c:pt idx="2">
                  <c:v>1.05420524691358</c:v>
                </c:pt>
                <c:pt idx="3">
                  <c:v>0.551298840724929</c:v>
                </c:pt>
                <c:pt idx="4">
                  <c:v>0.4253835403955733</c:v>
                </c:pt>
                <c:pt idx="5">
                  <c:v>0.2803882478453891</c:v>
                </c:pt>
                <c:pt idx="6">
                  <c:v>0.21305376993463512</c:v>
                </c:pt>
                <c:pt idx="7">
                  <c:v>0.08767262064600424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2803.588186356073</c:v>
                </c:pt>
                <c:pt idx="2">
                  <c:v>3580.0688888888894</c:v>
                </c:pt>
                <c:pt idx="3">
                  <c:v>4365.507093184979</c:v>
                </c:pt>
                <c:pt idx="4">
                  <c:v>4456.26856984479</c:v>
                </c:pt>
                <c:pt idx="5">
                  <c:v>4512.1973392461205</c:v>
                </c:pt>
                <c:pt idx="6">
                  <c:v>4625.97506234414</c:v>
                </c:pt>
                <c:pt idx="7">
                  <c:v>4912.184619655747</c:v>
                </c:pt>
              </c:numCache>
            </c:numRef>
          </c:xVal>
          <c:yVal>
            <c:numRef>
              <c:f>'datasheet (2)'!$D$58:$K$58</c:f>
              <c:numCache>
                <c:ptCount val="8"/>
                <c:pt idx="0">
                  <c:v>1.695679012345679</c:v>
                </c:pt>
                <c:pt idx="1">
                  <c:v>1.0218994717930214</c:v>
                </c:pt>
                <c:pt idx="2">
                  <c:v>0.6746913580246914</c:v>
                </c:pt>
                <c:pt idx="3">
                  <c:v>0.35283125806395454</c:v>
                </c:pt>
                <c:pt idx="4">
                  <c:v>0.27224546585316695</c:v>
                </c:pt>
                <c:pt idx="5">
                  <c:v>0.17944847862104907</c:v>
                </c:pt>
                <c:pt idx="6">
                  <c:v>0.1363544127581665</c:v>
                </c:pt>
                <c:pt idx="7">
                  <c:v>0.05611047721344272</c:v>
                </c:pt>
              </c:numCache>
            </c:numRef>
          </c:yVal>
          <c:smooth val="0"/>
        </c:ser>
        <c:axId val="34331811"/>
        <c:axId val="40550844"/>
      </c:scatterChart>
      <c:valAx>
        <c:axId val="3433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0550844"/>
        <c:crosses val="autoZero"/>
        <c:crossBetween val="midCat"/>
        <c:dispUnits/>
        <c:minorUnit val="1000"/>
      </c:valAx>
      <c:valAx>
        <c:axId val="4055084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4331811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</cdr:x>
      <cdr:y>0.06675</cdr:y>
    </cdr:from>
    <cdr:to>
      <cdr:x>0.734</cdr:x>
      <cdr:y>0.3545</cdr:y>
    </cdr:to>
    <cdr:sp>
      <cdr:nvSpPr>
        <cdr:cNvPr id="1" name="Text Box 1"/>
        <cdr:cNvSpPr txBox="1">
          <a:spLocks noChangeArrowheads="1"/>
        </cdr:cNvSpPr>
      </cdr:nvSpPr>
      <cdr:spPr>
        <a:xfrm>
          <a:off x="1581150" y="266700"/>
          <a:ext cx="33242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5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449XXX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DIA:  16 in  RPM:   Various    TIP CLEARANCE:  .25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0.0285</cdr:x>
      <cdr:y>0.0395</cdr:y>
    </cdr:from>
    <cdr:to>
      <cdr:x>0.21175</cdr:x>
      <cdr:y>0.232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0" y="161925"/>
          <a:ext cx="1228725" cy="790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</cdr:x>
      <cdr:y>0.50325</cdr:y>
    </cdr:from>
    <cdr:to>
      <cdr:x>0.509</cdr:x>
      <cdr:y>0.55275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2219325"/>
          <a:ext cx="123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600075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6960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523875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553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21</xdr:row>
      <xdr:rowOff>38100</xdr:rowOff>
    </xdr:from>
    <xdr:to>
      <xdr:col>6</xdr:col>
      <xdr:colOff>238125</xdr:colOff>
      <xdr:row>22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533775" y="3438525"/>
          <a:ext cx="3619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6</xdr:col>
      <xdr:colOff>523875</xdr:colOff>
      <xdr:row>20</xdr:row>
      <xdr:rowOff>28575</xdr:rowOff>
    </xdr:from>
    <xdr:to>
      <xdr:col>7</xdr:col>
      <xdr:colOff>295275</xdr:colOff>
      <xdr:row>21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181475" y="3267075"/>
          <a:ext cx="3810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7</xdr:col>
      <xdr:colOff>542925</xdr:colOff>
      <xdr:row>18</xdr:row>
      <xdr:rowOff>76200</xdr:rowOff>
    </xdr:from>
    <xdr:to>
      <xdr:col>8</xdr:col>
      <xdr:colOff>361950</xdr:colOff>
      <xdr:row>19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810125" y="2990850"/>
          <a:ext cx="4286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3500</a:t>
          </a:r>
        </a:p>
      </xdr:txBody>
    </xdr:sp>
    <xdr:clientData/>
  </xdr:twoCellAnchor>
  <xdr:twoCellAnchor>
    <xdr:from>
      <xdr:col>8</xdr:col>
      <xdr:colOff>428625</xdr:colOff>
      <xdr:row>15</xdr:row>
      <xdr:rowOff>142875</xdr:rowOff>
    </xdr:from>
    <xdr:to>
      <xdr:col>9</xdr:col>
      <xdr:colOff>219075</xdr:colOff>
      <xdr:row>17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305425" y="2571750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4000</a:t>
          </a:r>
        </a:p>
      </xdr:txBody>
    </xdr:sp>
    <xdr:clientData/>
  </xdr:twoCellAnchor>
  <xdr:twoCellAnchor>
    <xdr:from>
      <xdr:col>1</xdr:col>
      <xdr:colOff>28575</xdr:colOff>
      <xdr:row>42</xdr:row>
      <xdr:rowOff>47625</xdr:rowOff>
    </xdr:from>
    <xdr:to>
      <xdr:col>1</xdr:col>
      <xdr:colOff>409575</xdr:colOff>
      <xdr:row>43</xdr:row>
      <xdr:rowOff>57150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38175" y="684847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1</xdr:col>
      <xdr:colOff>9525</xdr:colOff>
      <xdr:row>39</xdr:row>
      <xdr:rowOff>142875</xdr:rowOff>
    </xdr:from>
    <xdr:to>
      <xdr:col>1</xdr:col>
      <xdr:colOff>390525</xdr:colOff>
      <xdr:row>41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19125" y="645795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1</xdr:col>
      <xdr:colOff>361950</xdr:colOff>
      <xdr:row>37</xdr:row>
      <xdr:rowOff>114300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09600" y="5943600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35000</a:t>
          </a:r>
        </a:p>
      </xdr:txBody>
    </xdr:sp>
    <xdr:clientData/>
  </xdr:twoCellAnchor>
  <xdr:twoCellAnchor>
    <xdr:from>
      <xdr:col>1</xdr:col>
      <xdr:colOff>28575</xdr:colOff>
      <xdr:row>33</xdr:row>
      <xdr:rowOff>66675</xdr:rowOff>
    </xdr:from>
    <xdr:to>
      <xdr:col>1</xdr:col>
      <xdr:colOff>409575</xdr:colOff>
      <xdr:row>34</xdr:row>
      <xdr:rowOff>76200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38175" y="54102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4000</a:t>
          </a:r>
        </a:p>
      </xdr:txBody>
    </xdr:sp>
    <xdr:clientData/>
  </xdr:twoCellAnchor>
  <xdr:twoCellAnchor>
    <xdr:from>
      <xdr:col>1</xdr:col>
      <xdr:colOff>104775</xdr:colOff>
      <xdr:row>44</xdr:row>
      <xdr:rowOff>66675</xdr:rowOff>
    </xdr:from>
    <xdr:to>
      <xdr:col>1</xdr:col>
      <xdr:colOff>485775</xdr:colOff>
      <xdr:row>45</xdr:row>
      <xdr:rowOff>76200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14375" y="719137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4</xdr:col>
      <xdr:colOff>304800</xdr:colOff>
      <xdr:row>22</xdr:row>
      <xdr:rowOff>38100</xdr:rowOff>
    </xdr:from>
    <xdr:to>
      <xdr:col>5</xdr:col>
      <xdr:colOff>85725</xdr:colOff>
      <xdr:row>23</xdr:row>
      <xdr:rowOff>66675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2743200" y="3600450"/>
          <a:ext cx="3905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9</xdr:col>
      <xdr:colOff>428625</xdr:colOff>
      <xdr:row>13</xdr:row>
      <xdr:rowOff>28575</xdr:rowOff>
    </xdr:from>
    <xdr:to>
      <xdr:col>10</xdr:col>
      <xdr:colOff>171450</xdr:colOff>
      <xdr:row>14</xdr:row>
      <xdr:rowOff>38100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5915025" y="2133600"/>
          <a:ext cx="3524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4500</a:t>
          </a:r>
        </a:p>
      </xdr:txBody>
    </xdr:sp>
    <xdr:clientData/>
  </xdr:twoCellAnchor>
  <xdr:twoCellAnchor>
    <xdr:from>
      <xdr:col>2</xdr:col>
      <xdr:colOff>142875</xdr:colOff>
      <xdr:row>31</xdr:row>
      <xdr:rowOff>28575</xdr:rowOff>
    </xdr:from>
    <xdr:to>
      <xdr:col>2</xdr:col>
      <xdr:colOff>466725</xdr:colOff>
      <xdr:row>32</xdr:row>
      <xdr:rowOff>9525</xdr:rowOff>
    </xdr:to>
    <xdr:sp>
      <xdr:nvSpPr>
        <xdr:cNvPr id="14" name="Text Box 15"/>
        <xdr:cNvSpPr txBox="1">
          <a:spLocks noChangeArrowheads="1"/>
        </xdr:cNvSpPr>
      </xdr:nvSpPr>
      <xdr:spPr>
        <a:xfrm flipH="1">
          <a:off x="1362075" y="5048250"/>
          <a:ext cx="3238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Normal="50" zoomScaleSheetLayoutView="100" zoomScalePageLayoutView="0" workbookViewId="0" topLeftCell="A1">
      <selection activeCell="N22" sqref="N22"/>
    </sheetView>
  </sheetViews>
  <sheetFormatPr defaultColWidth="9.140625" defaultRowHeight="12.75"/>
  <sheetData/>
  <sheetProtection/>
  <printOptions/>
  <pageMargins left="0" right="0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9"/>
  <sheetViews>
    <sheetView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19.7109375" style="0" customWidth="1"/>
    <col min="2" max="2" width="9.7109375" style="0" customWidth="1"/>
    <col min="3" max="3" width="12.7109375" style="0" customWidth="1"/>
  </cols>
  <sheetData>
    <row r="5" spans="1:11" ht="13.5" thickBot="1">
      <c r="A5" s="9" t="s">
        <v>6</v>
      </c>
      <c r="B5" s="10">
        <v>38764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5046.458735440931</v>
      </c>
      <c r="F6" s="5">
        <v>6444.124000000001</v>
      </c>
      <c r="G6" s="5">
        <v>7857.912767732962</v>
      </c>
      <c r="H6" s="5">
        <v>8021.283425720622</v>
      </c>
      <c r="I6" s="5">
        <v>8121.9552106430165</v>
      </c>
      <c r="J6" s="5">
        <v>8326.75511221945</v>
      </c>
      <c r="K6" s="5">
        <v>8841.932315380345</v>
      </c>
    </row>
    <row r="7" spans="1:11" ht="12.75">
      <c r="A7" s="9" t="s">
        <v>8</v>
      </c>
      <c r="B7" s="10" t="s">
        <v>30</v>
      </c>
      <c r="C7" t="s">
        <v>34</v>
      </c>
      <c r="D7">
        <v>5.494</v>
      </c>
      <c r="E7">
        <v>3.310954288609389</v>
      </c>
      <c r="F7">
        <v>2.186</v>
      </c>
      <c r="G7">
        <v>1.1431732761272126</v>
      </c>
      <c r="H7">
        <v>0.8820753093642608</v>
      </c>
      <c r="I7">
        <v>0.5814130707321989</v>
      </c>
      <c r="J7">
        <v>0.4417882973364594</v>
      </c>
      <c r="K7">
        <v>0.1817979461715544</v>
      </c>
    </row>
    <row r="8" spans="1:11" ht="12.75">
      <c r="A8" s="9" t="s">
        <v>9</v>
      </c>
      <c r="B8" s="11">
        <v>847</v>
      </c>
      <c r="C8" s="4" t="s">
        <v>3</v>
      </c>
      <c r="D8" s="6">
        <v>14</v>
      </c>
      <c r="E8" s="6">
        <v>11</v>
      </c>
      <c r="F8" s="6">
        <v>10.5</v>
      </c>
      <c r="G8" s="6">
        <v>10.5</v>
      </c>
      <c r="H8" s="6">
        <v>11</v>
      </c>
      <c r="I8" s="6">
        <v>11.5</v>
      </c>
      <c r="J8" s="6">
        <v>11.5</v>
      </c>
      <c r="K8" s="6">
        <v>12</v>
      </c>
    </row>
    <row r="9" spans="1:11" ht="12.75">
      <c r="A9" s="9" t="s">
        <v>10</v>
      </c>
      <c r="B9" s="11">
        <v>16.5</v>
      </c>
      <c r="C9" s="4" t="s">
        <v>4</v>
      </c>
      <c r="D9" s="7">
        <f>D6*D7*0.0001575/D8</f>
        <v>0</v>
      </c>
      <c r="E9" s="7">
        <f aca="true" t="shared" si="0" ref="E9:K9">E6*E7*0.0001575/E8</f>
        <v>0.23923668957297803</v>
      </c>
      <c r="F9" s="7">
        <f t="shared" si="0"/>
        <v>0.21130282596000005</v>
      </c>
      <c r="G9" s="7">
        <f t="shared" si="0"/>
        <v>0.13474433823316714</v>
      </c>
      <c r="H9" s="7">
        <f t="shared" si="0"/>
        <v>0.10130652084822249</v>
      </c>
      <c r="I9" s="7">
        <f t="shared" si="0"/>
        <v>0.0646737582435366</v>
      </c>
      <c r="J9" s="7">
        <f t="shared" si="0"/>
        <v>0.05038168841130449</v>
      </c>
      <c r="K9" s="7">
        <f t="shared" si="0"/>
        <v>0.02109771739850307</v>
      </c>
    </row>
    <row r="10" spans="1:11" ht="12.75">
      <c r="A10" s="9" t="s">
        <v>11</v>
      </c>
      <c r="B10" s="10" t="s">
        <v>31</v>
      </c>
      <c r="C10" s="4" t="s">
        <v>37</v>
      </c>
      <c r="D10" s="6">
        <v>5.494</v>
      </c>
      <c r="E10" s="6">
        <v>4.669052118850232</v>
      </c>
      <c r="F10" s="6">
        <v>4.400549437451804</v>
      </c>
      <c r="G10" s="6">
        <v>4.436023742715424</v>
      </c>
      <c r="H10" s="6">
        <v>4.31326972718432</v>
      </c>
      <c r="I10" s="6">
        <v>4.099274942439784</v>
      </c>
      <c r="J10" s="6">
        <v>4.139296850260937</v>
      </c>
      <c r="K10" s="6">
        <v>4.3509907041045786</v>
      </c>
    </row>
    <row r="11" spans="1:11" ht="12.75">
      <c r="A11" s="9" t="s">
        <v>12</v>
      </c>
      <c r="B11" s="1">
        <v>0.25</v>
      </c>
      <c r="C11" s="4" t="s">
        <v>38</v>
      </c>
      <c r="D11" s="7">
        <f>D6*D10*0.0001575/D8</f>
        <v>0</v>
      </c>
      <c r="E11" s="7">
        <f aca="true" t="shared" si="1" ref="E11:K11">E6*E10*0.0001575/E8</f>
        <v>0.3373675608268743</v>
      </c>
      <c r="F11" s="7">
        <f t="shared" si="1"/>
        <v>0.42536529364604514</v>
      </c>
      <c r="G11" s="7">
        <f t="shared" si="1"/>
        <v>0.5228683140877514</v>
      </c>
      <c r="H11" s="7">
        <f t="shared" si="1"/>
        <v>0.49537986711807824</v>
      </c>
      <c r="I11" s="7">
        <f t="shared" si="1"/>
        <v>0.4559847893809241</v>
      </c>
      <c r="J11" s="7">
        <f t="shared" si="1"/>
        <v>0.47204682742629567</v>
      </c>
      <c r="K11" s="7">
        <f t="shared" si="1"/>
        <v>0.5049340447008606</v>
      </c>
    </row>
    <row r="12" spans="1:11" ht="12.75">
      <c r="A12" s="9" t="s">
        <v>13</v>
      </c>
      <c r="B12" s="1" t="s">
        <v>35</v>
      </c>
      <c r="C12" s="4" t="s">
        <v>5</v>
      </c>
      <c r="D12" s="8">
        <v>112</v>
      </c>
      <c r="E12" s="8">
        <v>107.9638389190452</v>
      </c>
      <c r="F12" s="8">
        <v>108</v>
      </c>
      <c r="G12" s="8">
        <v>107.0301803024193</v>
      </c>
      <c r="H12" s="8">
        <v>106.95179859486916</v>
      </c>
      <c r="I12" s="8">
        <v>106.95179859486916</v>
      </c>
      <c r="J12" s="8">
        <v>106.94578093538901</v>
      </c>
      <c r="K12" s="8">
        <v>105.98793961418863</v>
      </c>
    </row>
    <row r="13" spans="1:11" ht="12.75">
      <c r="A13" s="9" t="s">
        <v>14</v>
      </c>
      <c r="B13" s="1" t="s">
        <v>32</v>
      </c>
      <c r="C13" s="4" t="s">
        <v>33</v>
      </c>
      <c r="D13">
        <v>-1.18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>
      <c r="A14" s="9" t="s">
        <v>15</v>
      </c>
      <c r="B14" s="1">
        <v>0</v>
      </c>
      <c r="C14" t="s">
        <v>39</v>
      </c>
      <c r="D14">
        <v>36</v>
      </c>
      <c r="E14">
        <v>23</v>
      </c>
      <c r="F14">
        <v>17</v>
      </c>
      <c r="G14">
        <v>21</v>
      </c>
      <c r="H14">
        <v>24</v>
      </c>
      <c r="I14">
        <v>26</v>
      </c>
      <c r="J14">
        <v>29</v>
      </c>
      <c r="K14">
        <v>30</v>
      </c>
    </row>
    <row r="15" spans="1:2" ht="12.75">
      <c r="A15" s="9" t="s">
        <v>16</v>
      </c>
      <c r="B15" s="1">
        <v>10</v>
      </c>
    </row>
    <row r="16" spans="1:2" ht="12.75">
      <c r="A16" s="9" t="s">
        <v>17</v>
      </c>
      <c r="B16" s="1">
        <v>16</v>
      </c>
    </row>
    <row r="17" spans="1:2" ht="12.75">
      <c r="A17" s="9" t="s">
        <v>18</v>
      </c>
      <c r="B17" s="1" t="s">
        <v>36</v>
      </c>
    </row>
    <row r="18" spans="1:2" ht="12.75">
      <c r="A18" s="9" t="s">
        <v>19</v>
      </c>
      <c r="B18" s="1">
        <v>2.187</v>
      </c>
    </row>
    <row r="19" spans="1:2" ht="12.75">
      <c r="A19" s="9" t="s">
        <v>20</v>
      </c>
      <c r="B19" s="1">
        <v>2</v>
      </c>
    </row>
    <row r="20" spans="1:2" ht="12.75">
      <c r="A20" s="9" t="s">
        <v>21</v>
      </c>
      <c r="B20" s="1">
        <v>3600</v>
      </c>
    </row>
    <row r="21" spans="1:2" ht="12.75">
      <c r="A21" s="9" t="s">
        <v>22</v>
      </c>
      <c r="B21" s="1">
        <v>16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26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28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2" ref="E27:K27">E6*($B$28/$B$16)^3*($B$29/$B$20)</f>
        <v>6308.073419301164</v>
      </c>
      <c r="F27" s="5">
        <f t="shared" si="2"/>
        <v>8055.155000000001</v>
      </c>
      <c r="G27" s="5">
        <f t="shared" si="2"/>
        <v>9822.390959666202</v>
      </c>
      <c r="H27" s="5">
        <f t="shared" si="2"/>
        <v>10026.604282150778</v>
      </c>
      <c r="I27" s="5">
        <f t="shared" si="2"/>
        <v>10152.444013303771</v>
      </c>
      <c r="J27" s="5">
        <f t="shared" si="2"/>
        <v>10408.443890274313</v>
      </c>
      <c r="K27" s="5">
        <f t="shared" si="2"/>
        <v>11052.41539422543</v>
      </c>
    </row>
    <row r="28" spans="1:11" ht="12.75">
      <c r="A28" s="9" t="s">
        <v>27</v>
      </c>
      <c r="B28" s="1">
        <v>16</v>
      </c>
      <c r="C28" s="4" t="s">
        <v>2</v>
      </c>
      <c r="D28" s="6">
        <f>D7*($B$28/$B$16)^2*($B$29/$B$20)^2</f>
        <v>8.584375</v>
      </c>
      <c r="E28" s="6">
        <f aca="true" t="shared" si="3" ref="E28:K28">E7*($B$28/$B$16)^2*($B$29/$B$20)^2</f>
        <v>5.1733660759521705</v>
      </c>
      <c r="F28" s="6">
        <f t="shared" si="3"/>
        <v>3.415625</v>
      </c>
      <c r="G28" s="6">
        <f t="shared" si="3"/>
        <v>1.7862082439487699</v>
      </c>
      <c r="H28" s="6">
        <f t="shared" si="3"/>
        <v>1.3782426708816575</v>
      </c>
      <c r="I28" s="6">
        <f t="shared" si="3"/>
        <v>0.9084579230190608</v>
      </c>
      <c r="J28" s="6">
        <f t="shared" si="3"/>
        <v>0.6902942145882178</v>
      </c>
      <c r="K28" s="6">
        <f t="shared" si="3"/>
        <v>0.28405929089305376</v>
      </c>
    </row>
    <row r="29" spans="1:11" ht="12.75">
      <c r="A29" s="9" t="s">
        <v>29</v>
      </c>
      <c r="B29" s="1">
        <v>4500</v>
      </c>
      <c r="C29" s="4" t="s">
        <v>3</v>
      </c>
      <c r="D29" s="6">
        <f aca="true" t="shared" si="4" ref="D29:K29">D8*($B$28/$B$16)^5*($B$29/$B$20)^3</f>
        <v>27.34375</v>
      </c>
      <c r="E29" s="6">
        <f t="shared" si="4"/>
        <v>21.484375</v>
      </c>
      <c r="F29" s="6">
        <f t="shared" si="4"/>
        <v>20.5078125</v>
      </c>
      <c r="G29" s="6">
        <f t="shared" si="4"/>
        <v>20.5078125</v>
      </c>
      <c r="H29" s="6">
        <f t="shared" si="4"/>
        <v>21.484375</v>
      </c>
      <c r="I29" s="6">
        <f t="shared" si="4"/>
        <v>22.4609375</v>
      </c>
      <c r="J29" s="6">
        <f t="shared" si="4"/>
        <v>22.4609375</v>
      </c>
      <c r="K29" s="6">
        <f t="shared" si="4"/>
        <v>23.4375</v>
      </c>
    </row>
    <row r="32" spans="1:11" ht="13.5" thickBot="1">
      <c r="A32" s="9" t="s">
        <v>28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5" ref="E33:K33">E6*($B$34/$B$16)^3*($B$35/$B$20)</f>
        <v>5607.176372712146</v>
      </c>
      <c r="F33" s="5">
        <f t="shared" si="5"/>
        <v>7160.137777777779</v>
      </c>
      <c r="G33" s="5">
        <f t="shared" si="5"/>
        <v>8731.014186369957</v>
      </c>
      <c r="H33" s="5">
        <f t="shared" si="5"/>
        <v>8912.53713968958</v>
      </c>
      <c r="I33" s="5">
        <f t="shared" si="5"/>
        <v>9024.394678492241</v>
      </c>
      <c r="J33" s="5">
        <f t="shared" si="5"/>
        <v>9251.95012468828</v>
      </c>
      <c r="K33" s="5">
        <f t="shared" si="5"/>
        <v>9824.369239311494</v>
      </c>
    </row>
    <row r="34" spans="1:11" ht="12.75">
      <c r="A34" s="9" t="s">
        <v>27</v>
      </c>
      <c r="B34" s="1">
        <v>16</v>
      </c>
      <c r="C34" s="4" t="s">
        <v>2</v>
      </c>
      <c r="D34" s="6">
        <f>D7*($B$34/$B$16)^2*($B$35/$B$20)^2</f>
        <v>6.782716049382716</v>
      </c>
      <c r="E34" s="6">
        <f aca="true" t="shared" si="6" ref="E34:K34">E7*($B$34/$B$16)^2*($B$35/$B$20)^2</f>
        <v>4.087597887172086</v>
      </c>
      <c r="F34" s="6">
        <f t="shared" si="6"/>
        <v>2.6987654320987655</v>
      </c>
      <c r="G34" s="6">
        <f t="shared" si="6"/>
        <v>1.4113250322558182</v>
      </c>
      <c r="H34" s="6">
        <f t="shared" si="6"/>
        <v>1.0889818634126678</v>
      </c>
      <c r="I34" s="6">
        <f t="shared" si="6"/>
        <v>0.7177939144841963</v>
      </c>
      <c r="J34" s="6">
        <f t="shared" si="6"/>
        <v>0.545417651032666</v>
      </c>
      <c r="K34" s="6">
        <f t="shared" si="6"/>
        <v>0.22444190885377088</v>
      </c>
    </row>
    <row r="35" spans="1:11" ht="12.75">
      <c r="A35" s="9" t="s">
        <v>29</v>
      </c>
      <c r="B35" s="1">
        <v>4000</v>
      </c>
      <c r="C35" s="4" t="s">
        <v>3</v>
      </c>
      <c r="D35" s="6">
        <f aca="true" t="shared" si="7" ref="D35:K35">D8*($B$34/$B$16)^5*($B$35/$B$20)^3</f>
        <v>19.20438957475995</v>
      </c>
      <c r="E35" s="6">
        <f t="shared" si="7"/>
        <v>15.08916323731139</v>
      </c>
      <c r="F35" s="6">
        <f t="shared" si="7"/>
        <v>14.403292181069961</v>
      </c>
      <c r="G35" s="6">
        <f t="shared" si="7"/>
        <v>14.403292181069961</v>
      </c>
      <c r="H35" s="6">
        <f t="shared" si="7"/>
        <v>15.08916323731139</v>
      </c>
      <c r="I35" s="6">
        <f t="shared" si="7"/>
        <v>15.775034293552816</v>
      </c>
      <c r="J35" s="6">
        <f t="shared" si="7"/>
        <v>15.775034293552816</v>
      </c>
      <c r="K35" s="6">
        <f t="shared" si="7"/>
        <v>16.460905349794242</v>
      </c>
    </row>
    <row r="38" spans="1:11" ht="13.5" thickBot="1">
      <c r="A38" s="9" t="s">
        <v>28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8" ref="E39:K39">E6*($B$40/$B$16)^3*($B$41/$B$20)</f>
        <v>4906.279326123127</v>
      </c>
      <c r="F39" s="5">
        <f t="shared" si="8"/>
        <v>6265.120555555556</v>
      </c>
      <c r="G39" s="5">
        <f t="shared" si="8"/>
        <v>7639.637413073712</v>
      </c>
      <c r="H39" s="5">
        <f t="shared" si="8"/>
        <v>7798.469997228382</v>
      </c>
      <c r="I39" s="5">
        <f t="shared" si="8"/>
        <v>7896.34534368071</v>
      </c>
      <c r="J39" s="5">
        <f t="shared" si="8"/>
        <v>8095.456359102243</v>
      </c>
      <c r="K39" s="5">
        <f t="shared" si="8"/>
        <v>8596.323084397558</v>
      </c>
    </row>
    <row r="40" spans="1:11" ht="12.75">
      <c r="A40" s="9" t="s">
        <v>27</v>
      </c>
      <c r="B40" s="1">
        <v>16</v>
      </c>
      <c r="C40" s="4" t="s">
        <v>2</v>
      </c>
      <c r="D40" s="6">
        <f>D7*($B$40/$B$16)^2*($B$41/$B$20)^2</f>
        <v>5.193016975308641</v>
      </c>
      <c r="E40" s="6">
        <f aca="true" t="shared" si="9" ref="E40:K40">E7*($B$40/$B$16)^2*($B$41/$B$20)^2</f>
        <v>3.1295671323661276</v>
      </c>
      <c r="F40" s="6">
        <f t="shared" si="9"/>
        <v>2.066242283950617</v>
      </c>
      <c r="G40" s="6">
        <f t="shared" si="9"/>
        <v>1.0805457278208606</v>
      </c>
      <c r="H40" s="6">
        <f t="shared" si="9"/>
        <v>0.8337517391753236</v>
      </c>
      <c r="I40" s="6">
        <f t="shared" si="9"/>
        <v>0.5495609657769627</v>
      </c>
      <c r="J40" s="6">
        <f t="shared" si="9"/>
        <v>0.4175853890718848</v>
      </c>
      <c r="K40" s="6">
        <f t="shared" si="9"/>
        <v>0.1718383364661683</v>
      </c>
    </row>
    <row r="41" spans="1:11" ht="12.75">
      <c r="A41" s="9" t="s">
        <v>29</v>
      </c>
      <c r="B41" s="1">
        <v>3500</v>
      </c>
      <c r="C41" s="4" t="s">
        <v>3</v>
      </c>
      <c r="D41" s="6">
        <f aca="true" t="shared" si="10" ref="D41:K41">D8*($B$40/$B$16)^5*($B$41/$B$20)^3</f>
        <v>12.865440672153634</v>
      </c>
      <c r="E41" s="6">
        <f t="shared" si="10"/>
        <v>10.108560528120712</v>
      </c>
      <c r="F41" s="6">
        <f t="shared" si="10"/>
        <v>9.649080504115226</v>
      </c>
      <c r="G41" s="6">
        <f t="shared" si="10"/>
        <v>9.649080504115226</v>
      </c>
      <c r="H41" s="6">
        <f t="shared" si="10"/>
        <v>10.108560528120712</v>
      </c>
      <c r="I41" s="6">
        <f t="shared" si="10"/>
        <v>10.568040552126199</v>
      </c>
      <c r="J41" s="6">
        <f t="shared" si="10"/>
        <v>10.568040552126199</v>
      </c>
      <c r="K41" s="6">
        <f t="shared" si="10"/>
        <v>11.027520576131685</v>
      </c>
    </row>
    <row r="44" spans="1:11" ht="13.5" thickBot="1">
      <c r="A44" s="9" t="s">
        <v>28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11" ref="E45:K45">E6*($B$46/$B$16)^3*($B$47/$B$20)</f>
        <v>4205.382279534109</v>
      </c>
      <c r="F45" s="5">
        <f t="shared" si="11"/>
        <v>5370.103333333334</v>
      </c>
      <c r="G45" s="5">
        <f t="shared" si="11"/>
        <v>6548.260639777468</v>
      </c>
      <c r="H45" s="5">
        <f t="shared" si="11"/>
        <v>6684.402854767185</v>
      </c>
      <c r="I45" s="5">
        <f t="shared" si="11"/>
        <v>6768.296008869181</v>
      </c>
      <c r="J45" s="5">
        <f t="shared" si="11"/>
        <v>6938.962593516209</v>
      </c>
      <c r="K45" s="5">
        <f t="shared" si="11"/>
        <v>7368.276929483622</v>
      </c>
    </row>
    <row r="46" spans="1:11" ht="12.75">
      <c r="A46" s="9" t="s">
        <v>27</v>
      </c>
      <c r="B46" s="1">
        <v>16</v>
      </c>
      <c r="C46" s="4" t="s">
        <v>2</v>
      </c>
      <c r="D46" s="6">
        <f>D7*($B$46/$B$16)^2*($B$47/$B$20)^2</f>
        <v>3.815277777777778</v>
      </c>
      <c r="E46" s="6">
        <f aca="true" t="shared" si="12" ref="E46:K46">E7*($B$46/$B$16)^2*($B$47/$B$20)^2</f>
        <v>2.2992738115342983</v>
      </c>
      <c r="F46" s="6">
        <f t="shared" si="12"/>
        <v>1.5180555555555557</v>
      </c>
      <c r="G46" s="6">
        <f t="shared" si="12"/>
        <v>0.7938703306438978</v>
      </c>
      <c r="H46" s="6">
        <f t="shared" si="12"/>
        <v>0.6125522981696256</v>
      </c>
      <c r="I46" s="6">
        <f t="shared" si="12"/>
        <v>0.4037590768973604</v>
      </c>
      <c r="J46" s="6">
        <f t="shared" si="12"/>
        <v>0.3067974287058746</v>
      </c>
      <c r="K46" s="6">
        <f t="shared" si="12"/>
        <v>0.12624857373024612</v>
      </c>
    </row>
    <row r="47" spans="1:11" ht="12.75">
      <c r="A47" s="9" t="s">
        <v>29</v>
      </c>
      <c r="B47" s="1">
        <v>3000</v>
      </c>
      <c r="C47" s="4" t="s">
        <v>3</v>
      </c>
      <c r="D47" s="6">
        <f aca="true" t="shared" si="13" ref="D47:K47">D8*($B$46/$B$16)^5*($B$47/$B$20)^3</f>
        <v>8.101851851851853</v>
      </c>
      <c r="E47" s="6">
        <f t="shared" si="13"/>
        <v>6.365740740740742</v>
      </c>
      <c r="F47" s="6">
        <f t="shared" si="13"/>
        <v>6.07638888888889</v>
      </c>
      <c r="G47" s="6">
        <f t="shared" si="13"/>
        <v>6.07638888888889</v>
      </c>
      <c r="H47" s="6">
        <f t="shared" si="13"/>
        <v>6.365740740740742</v>
      </c>
      <c r="I47" s="6">
        <f t="shared" si="13"/>
        <v>6.655092592592594</v>
      </c>
      <c r="J47" s="6">
        <f t="shared" si="13"/>
        <v>6.655092592592594</v>
      </c>
      <c r="K47" s="6">
        <f t="shared" si="13"/>
        <v>6.944444444444446</v>
      </c>
    </row>
    <row r="50" spans="1:11" ht="13.5" thickBot="1">
      <c r="A50" s="9" t="s">
        <v>28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4" ref="E51:K51">E6*($B$52/$B$16)^3*($B$53/$B$20)</f>
        <v>3504.485232945091</v>
      </c>
      <c r="F51" s="5">
        <f t="shared" si="14"/>
        <v>4475.086111111112</v>
      </c>
      <c r="G51" s="5">
        <f t="shared" si="14"/>
        <v>5456.883866481223</v>
      </c>
      <c r="H51" s="5">
        <f t="shared" si="14"/>
        <v>5570.335712305988</v>
      </c>
      <c r="I51" s="5">
        <f t="shared" si="14"/>
        <v>5640.24667405765</v>
      </c>
      <c r="J51" s="5">
        <f t="shared" si="14"/>
        <v>5782.468827930174</v>
      </c>
      <c r="K51" s="5">
        <f t="shared" si="14"/>
        <v>6140.230774569684</v>
      </c>
    </row>
    <row r="52" spans="1:11" ht="12.75">
      <c r="A52" s="9" t="s">
        <v>27</v>
      </c>
      <c r="B52" s="1">
        <v>16</v>
      </c>
      <c r="C52" s="4" t="s">
        <v>2</v>
      </c>
      <c r="D52" s="6">
        <f>D7*($B$52/$B$16)^2*($B$53/$B$20)^2</f>
        <v>2.6494984567901234</v>
      </c>
      <c r="E52" s="6">
        <f aca="true" t="shared" si="15" ref="E52:K52">E7*($B$52/$B$16)^2*($B$53/$B$20)^2</f>
        <v>1.5967179246765957</v>
      </c>
      <c r="F52" s="6">
        <f t="shared" si="15"/>
        <v>1.05420524691358</v>
      </c>
      <c r="G52" s="6">
        <f t="shared" si="15"/>
        <v>0.551298840724929</v>
      </c>
      <c r="H52" s="6">
        <f t="shared" si="15"/>
        <v>0.4253835403955733</v>
      </c>
      <c r="I52" s="6">
        <f t="shared" si="15"/>
        <v>0.2803882478453891</v>
      </c>
      <c r="J52" s="6">
        <f t="shared" si="15"/>
        <v>0.21305376993463512</v>
      </c>
      <c r="K52" s="6">
        <f t="shared" si="15"/>
        <v>0.08767262064600424</v>
      </c>
    </row>
    <row r="53" spans="1:11" ht="12.75">
      <c r="A53" s="9" t="s">
        <v>29</v>
      </c>
      <c r="B53" s="1">
        <v>2500</v>
      </c>
      <c r="C53" s="4" t="s">
        <v>3</v>
      </c>
      <c r="D53" s="6">
        <f aca="true" t="shared" si="16" ref="D53:K53">D8*($B$52/$B$16)^5*($B$53/$B$20)^3</f>
        <v>4.688571673525377</v>
      </c>
      <c r="E53" s="6">
        <f t="shared" si="16"/>
        <v>3.6838777434842247</v>
      </c>
      <c r="F53" s="6">
        <f t="shared" si="16"/>
        <v>3.5164287551440325</v>
      </c>
      <c r="G53" s="6">
        <f t="shared" si="16"/>
        <v>3.5164287551440325</v>
      </c>
      <c r="H53" s="6">
        <f t="shared" si="16"/>
        <v>3.6838777434842247</v>
      </c>
      <c r="I53" s="6">
        <f t="shared" si="16"/>
        <v>3.851326731824417</v>
      </c>
      <c r="J53" s="6">
        <f t="shared" si="16"/>
        <v>3.851326731824417</v>
      </c>
      <c r="K53" s="6">
        <f t="shared" si="16"/>
        <v>4.018775720164609</v>
      </c>
    </row>
    <row r="56" spans="1:11" ht="13.5" thickBot="1">
      <c r="A56" s="9" t="s">
        <v>28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7" ref="E57:K57">E6*($B$58/$B$16)^3*($B$59/$B$20)</f>
        <v>2803.588186356073</v>
      </c>
      <c r="F57" s="5">
        <f t="shared" si="17"/>
        <v>3580.0688888888894</v>
      </c>
      <c r="G57" s="5">
        <f t="shared" si="17"/>
        <v>4365.507093184979</v>
      </c>
      <c r="H57" s="5">
        <f t="shared" si="17"/>
        <v>4456.26856984479</v>
      </c>
      <c r="I57" s="5">
        <f t="shared" si="17"/>
        <v>4512.1973392461205</v>
      </c>
      <c r="J57" s="5">
        <f t="shared" si="17"/>
        <v>4625.97506234414</v>
      </c>
      <c r="K57" s="5">
        <f t="shared" si="17"/>
        <v>4912.184619655747</v>
      </c>
    </row>
    <row r="58" spans="1:11" ht="12.75">
      <c r="A58" s="9" t="s">
        <v>27</v>
      </c>
      <c r="B58" s="1">
        <v>16</v>
      </c>
      <c r="C58" s="4" t="s">
        <v>2</v>
      </c>
      <c r="D58" s="6">
        <f>D7*($B$58/$B$16)^2*($B$59/$B$20)^2</f>
        <v>1.695679012345679</v>
      </c>
      <c r="E58" s="6">
        <f aca="true" t="shared" si="18" ref="E58:K58">E7*($B$58/$B$16)^2*($B$59/$B$20)^2</f>
        <v>1.0218994717930214</v>
      </c>
      <c r="F58" s="6">
        <f t="shared" si="18"/>
        <v>0.6746913580246914</v>
      </c>
      <c r="G58" s="6">
        <f t="shared" si="18"/>
        <v>0.35283125806395454</v>
      </c>
      <c r="H58" s="6">
        <f t="shared" si="18"/>
        <v>0.27224546585316695</v>
      </c>
      <c r="I58" s="6">
        <f t="shared" si="18"/>
        <v>0.17944847862104907</v>
      </c>
      <c r="J58" s="6">
        <f t="shared" si="18"/>
        <v>0.1363544127581665</v>
      </c>
      <c r="K58" s="6">
        <f t="shared" si="18"/>
        <v>0.05611047721344272</v>
      </c>
    </row>
    <row r="59" spans="1:11" ht="12.75">
      <c r="A59" s="9" t="s">
        <v>29</v>
      </c>
      <c r="B59" s="1">
        <v>2000</v>
      </c>
      <c r="C59" s="4" t="s">
        <v>3</v>
      </c>
      <c r="D59" s="6">
        <f aca="true" t="shared" si="19" ref="D59:K59">D8*($B$58/$B$16)^5*($B$59/$B$20)^3</f>
        <v>2.400548696844994</v>
      </c>
      <c r="E59" s="6">
        <f t="shared" si="19"/>
        <v>1.8861454046639237</v>
      </c>
      <c r="F59" s="6">
        <f t="shared" si="19"/>
        <v>1.8004115226337452</v>
      </c>
      <c r="G59" s="6">
        <f t="shared" si="19"/>
        <v>1.8004115226337452</v>
      </c>
      <c r="H59" s="6">
        <f t="shared" si="19"/>
        <v>1.8861454046639237</v>
      </c>
      <c r="I59" s="6">
        <f t="shared" si="19"/>
        <v>1.971879286694102</v>
      </c>
      <c r="J59" s="6">
        <f t="shared" si="19"/>
        <v>1.971879286694102</v>
      </c>
      <c r="K59" s="6">
        <f t="shared" si="19"/>
        <v>2.0576131687242802</v>
      </c>
    </row>
  </sheetData>
  <sheetProtection/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2000-07-27T20:34:32Z</cp:lastPrinted>
  <dcterms:created xsi:type="dcterms:W3CDTF">1998-01-06T13:15:37Z</dcterms:created>
  <dcterms:modified xsi:type="dcterms:W3CDTF">2010-06-04T19:24:07Z</dcterms:modified>
  <cp:category/>
  <cp:version/>
  <cp:contentType/>
  <cp:contentStatus/>
</cp:coreProperties>
</file>