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915" activeTab="0"/>
  </bookViews>
  <sheets>
    <sheet name="30" sheetId="1" r:id="rId1"/>
    <sheet name="datasheet (2)" sheetId="2" r:id="rId2"/>
  </sheets>
  <definedNames>
    <definedName name="_xlnm.Print_Area" localSheetId="0">'30'!$A$1:$K$55</definedName>
    <definedName name="_xlnm.Print_Area" localSheetId="1">'datasheet (2)'!$A$1:$M$61</definedName>
  </definedNames>
  <calcPr fullCalcOnLoad="1"/>
</workbook>
</file>

<file path=xl/sharedStrings.xml><?xml version="1.0" encoding="utf-8"?>
<sst xmlns="http://schemas.openxmlformats.org/spreadsheetml/2006/main" count="78" uniqueCount="40">
  <si>
    <t>Data Point</t>
  </si>
  <si>
    <t>Airflow</t>
  </si>
  <si>
    <t>Static P</t>
  </si>
  <si>
    <t>HP</t>
  </si>
  <si>
    <t>Static Eff</t>
  </si>
  <si>
    <t>Total P</t>
  </si>
  <si>
    <t>Total Eff</t>
  </si>
  <si>
    <t>dBA</t>
  </si>
  <si>
    <t>Date</t>
  </si>
  <si>
    <t>Operator</t>
  </si>
  <si>
    <t>Test Type</t>
  </si>
  <si>
    <t>Test #</t>
  </si>
  <si>
    <t>Shroud Dia</t>
  </si>
  <si>
    <t>Shroud Type</t>
  </si>
  <si>
    <t>Tip Clearance</t>
  </si>
  <si>
    <t>Fan P/N</t>
  </si>
  <si>
    <t>Company</t>
  </si>
  <si>
    <t>Fan S/N</t>
  </si>
  <si>
    <t># of Blades</t>
  </si>
  <si>
    <t>Fan Dia</t>
  </si>
  <si>
    <t>Fan Rotation</t>
  </si>
  <si>
    <t>PW @ Tip</t>
  </si>
  <si>
    <t>Pilot Dia</t>
  </si>
  <si>
    <t>Desired RPM</t>
  </si>
  <si>
    <t>Desired Fan Dia</t>
  </si>
  <si>
    <t>Desired Air Dens</t>
  </si>
  <si>
    <t>Notes</t>
  </si>
  <si>
    <t>JW</t>
  </si>
  <si>
    <t xml:space="preserve"> </t>
  </si>
  <si>
    <t>Dia</t>
  </si>
  <si>
    <t>Fan Law</t>
  </si>
  <si>
    <t>Rpm</t>
  </si>
  <si>
    <t>Best</t>
  </si>
  <si>
    <t>ACS</t>
  </si>
  <si>
    <t>Position</t>
  </si>
  <si>
    <t>Static Pcor</t>
  </si>
  <si>
    <t>CW</t>
  </si>
  <si>
    <t>216200-30</t>
  </si>
  <si>
    <t xml:space="preserve">Flat Plate </t>
  </si>
  <si>
    <t>Thrust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</si>
</sst>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yyyy"/>
    <numFmt numFmtId="167" formatCode="mm/dd/yy"/>
  </numFmts>
  <fonts count="5">
    <font>
      <sz val="10"/>
      <name val="Arial"/>
      <family val="0"/>
    </font>
    <font>
      <b/>
      <sz val="10"/>
      <name val="Arial"/>
      <family val="2"/>
    </font>
    <font>
      <b/>
      <sz val="15.25"/>
      <name val="Arial"/>
      <family val="2"/>
    </font>
    <font>
      <sz val="11.5"/>
      <name val="Arial"/>
      <family val="2"/>
    </font>
    <font>
      <sz val="9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right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39725"/>
          <c:w val="0.94"/>
          <c:h val="0.602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'datasheet (2)'!$A$27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(2)'!$D$27:$K$27</c:f>
              <c:numCache>
                <c:ptCount val="8"/>
                <c:pt idx="0">
                  <c:v>0</c:v>
                </c:pt>
                <c:pt idx="1">
                  <c:v>10193.583257713248</c:v>
                </c:pt>
                <c:pt idx="2">
                  <c:v>19139.399522075557</c:v>
                </c:pt>
                <c:pt idx="3">
                  <c:v>27798.993166287022</c:v>
                </c:pt>
                <c:pt idx="4">
                  <c:v>32169.552064428306</c:v>
                </c:pt>
                <c:pt idx="5">
                  <c:v>37303.68744323343</c:v>
                </c:pt>
                <c:pt idx="6">
                  <c:v>38944.74365079365</c:v>
                </c:pt>
                <c:pt idx="7">
                  <c:v>41583.35211267606</c:v>
                </c:pt>
              </c:numCache>
            </c:numRef>
          </c:xVal>
          <c:yVal>
            <c:numRef>
              <c:f>'datasheet (2)'!$D$29:$K$29</c:f>
              <c:numCache>
                <c:ptCount val="8"/>
                <c:pt idx="0">
                  <c:v>196.90477836137134</c:v>
                </c:pt>
                <c:pt idx="1">
                  <c:v>151.52376856710183</c:v>
                </c:pt>
                <c:pt idx="2">
                  <c:v>118.08656829534708</c:v>
                </c:pt>
                <c:pt idx="3">
                  <c:v>110.86866182423411</c:v>
                </c:pt>
                <c:pt idx="4">
                  <c:v>114.2040255681675</c:v>
                </c:pt>
                <c:pt idx="5">
                  <c:v>111.63963602444936</c:v>
                </c:pt>
                <c:pt idx="6">
                  <c:v>111.06703689012295</c:v>
                </c:pt>
                <c:pt idx="7">
                  <c:v>105.93022657424527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'datasheet (2)'!$A$33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(2)'!$D$33:$K$33</c:f>
              <c:numCache>
                <c:ptCount val="8"/>
                <c:pt idx="0">
                  <c:v>0</c:v>
                </c:pt>
                <c:pt idx="1">
                  <c:v>8737.357078039926</c:v>
                </c:pt>
                <c:pt idx="2">
                  <c:v>16405.199590350476</c:v>
                </c:pt>
                <c:pt idx="3">
                  <c:v>23827.708428246016</c:v>
                </c:pt>
                <c:pt idx="4">
                  <c:v>27573.901769509976</c:v>
                </c:pt>
                <c:pt idx="5">
                  <c:v>31974.589237057222</c:v>
                </c:pt>
                <c:pt idx="6">
                  <c:v>33381.20884353741</c:v>
                </c:pt>
                <c:pt idx="7">
                  <c:v>35642.87323943662</c:v>
                </c:pt>
              </c:numCache>
            </c:numRef>
          </c:xVal>
          <c:yVal>
            <c:numRef>
              <c:f>'datasheet (2)'!$D$35:$K$35</c:f>
              <c:numCache>
                <c:ptCount val="8"/>
                <c:pt idx="0">
                  <c:v>123.9983443908344</c:v>
                </c:pt>
                <c:pt idx="1">
                  <c:v>95.42021577403494</c:v>
                </c:pt>
                <c:pt idx="2">
                  <c:v>74.36355321223022</c:v>
                </c:pt>
                <c:pt idx="3">
                  <c:v>69.818166046748</c:v>
                </c:pt>
                <c:pt idx="4">
                  <c:v>71.91857003709671</c:v>
                </c:pt>
                <c:pt idx="5">
                  <c:v>70.30367749644623</c:v>
                </c:pt>
                <c:pt idx="6">
                  <c:v>69.94309028649141</c:v>
                </c:pt>
                <c:pt idx="7">
                  <c:v>66.70824763859176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'datasheet (2)'!$A$39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(2)'!$D$39:$K$39</c:f>
              <c:numCache>
                <c:ptCount val="8"/>
                <c:pt idx="0">
                  <c:v>0</c:v>
                </c:pt>
                <c:pt idx="1">
                  <c:v>7281.130898366606</c:v>
                </c:pt>
                <c:pt idx="2">
                  <c:v>13670.9996586254</c:v>
                </c:pt>
                <c:pt idx="3">
                  <c:v>19856.423690205018</c:v>
                </c:pt>
                <c:pt idx="4">
                  <c:v>22978.251474591652</c:v>
                </c:pt>
                <c:pt idx="5">
                  <c:v>26645.491030881025</c:v>
                </c:pt>
                <c:pt idx="6">
                  <c:v>27817.67403628118</c:v>
                </c:pt>
                <c:pt idx="7">
                  <c:v>29702.394366197193</c:v>
                </c:pt>
              </c:numCache>
            </c:numRef>
          </c:xVal>
          <c:yVal>
            <c:numRef>
              <c:f>'datasheet (2)'!$D$41:$K$41</c:f>
              <c:numCache>
                <c:ptCount val="8"/>
                <c:pt idx="0">
                  <c:v>71.75830115210329</c:v>
                </c:pt>
                <c:pt idx="1">
                  <c:v>55.22003227664062</c:v>
                </c:pt>
                <c:pt idx="2">
                  <c:v>43.0344636644851</c:v>
                </c:pt>
                <c:pt idx="3">
                  <c:v>40.404031277053264</c:v>
                </c:pt>
                <c:pt idx="4">
                  <c:v>41.61954284554211</c:v>
                </c:pt>
                <c:pt idx="5">
                  <c:v>40.68499855118418</c:v>
                </c:pt>
                <c:pt idx="6">
                  <c:v>40.47632539727514</c:v>
                </c:pt>
                <c:pt idx="7">
                  <c:v>38.604309976036916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'datasheet (2)'!$A$45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(2)'!$D$45:$K$45</c:f>
              <c:numCache>
                <c:ptCount val="8"/>
                <c:pt idx="0">
                  <c:v>0</c:v>
                </c:pt>
                <c:pt idx="1">
                  <c:v>5824.904718693284</c:v>
                </c:pt>
                <c:pt idx="2">
                  <c:v>10936.799726900319</c:v>
                </c:pt>
                <c:pt idx="3">
                  <c:v>15885.138952164012</c:v>
                </c:pt>
                <c:pt idx="4">
                  <c:v>18382.60117967332</c:v>
                </c:pt>
                <c:pt idx="5">
                  <c:v>21316.392824704817</c:v>
                </c:pt>
                <c:pt idx="6">
                  <c:v>22254.139229024942</c:v>
                </c:pt>
                <c:pt idx="7">
                  <c:v>23761.915492957753</c:v>
                </c:pt>
              </c:numCache>
            </c:numRef>
          </c:xVal>
          <c:yVal>
            <c:numRef>
              <c:f>'datasheet (2)'!$D$47:$K$47</c:f>
              <c:numCache>
                <c:ptCount val="8"/>
                <c:pt idx="0">
                  <c:v>36.74025018987687</c:v>
                </c:pt>
                <c:pt idx="1">
                  <c:v>28.272656525639984</c:v>
                </c:pt>
                <c:pt idx="2">
                  <c:v>22.03364539621636</c:v>
                </c:pt>
                <c:pt idx="3">
                  <c:v>20.68686401385126</c:v>
                </c:pt>
                <c:pt idx="4">
                  <c:v>21.309205936917547</c:v>
                </c:pt>
                <c:pt idx="5">
                  <c:v>20.83071925820629</c:v>
                </c:pt>
                <c:pt idx="6">
                  <c:v>20.723878603404863</c:v>
                </c:pt>
                <c:pt idx="7">
                  <c:v>19.765406707730893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'datasheet (2)'!$A$51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(2)'!$D$51:$K$51</c:f>
              <c:numCache>
                <c:ptCount val="8"/>
                <c:pt idx="0">
                  <c:v>0</c:v>
                </c:pt>
                <c:pt idx="1">
                  <c:v>4368.678539019963</c:v>
                </c:pt>
                <c:pt idx="2">
                  <c:v>8202.599795175238</c:v>
                </c:pt>
                <c:pt idx="3">
                  <c:v>11913.854214123008</c:v>
                </c:pt>
                <c:pt idx="4">
                  <c:v>13786.950884754988</c:v>
                </c:pt>
                <c:pt idx="5">
                  <c:v>15987.294618528611</c:v>
                </c:pt>
                <c:pt idx="6">
                  <c:v>16690.604421768705</c:v>
                </c:pt>
                <c:pt idx="7">
                  <c:v>17821.43661971831</c:v>
                </c:pt>
              </c:numCache>
            </c:numRef>
          </c:xVal>
          <c:yVal>
            <c:numRef>
              <c:f>'datasheet (2)'!$D$53:$K$53</c:f>
              <c:numCache>
                <c:ptCount val="8"/>
                <c:pt idx="0">
                  <c:v>15.4997930488543</c:v>
                </c:pt>
                <c:pt idx="1">
                  <c:v>11.927526971754368</c:v>
                </c:pt>
                <c:pt idx="2">
                  <c:v>9.295444151528777</c:v>
                </c:pt>
                <c:pt idx="3">
                  <c:v>8.7272707558435</c:v>
                </c:pt>
                <c:pt idx="4">
                  <c:v>8.98982125463709</c:v>
                </c:pt>
                <c:pt idx="5">
                  <c:v>8.787959687055778</c:v>
                </c:pt>
                <c:pt idx="6">
                  <c:v>8.742886285811426</c:v>
                </c:pt>
                <c:pt idx="7">
                  <c:v>8.33853095482397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'datasheet (2)'!$A$57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(2)'!$D$57:$K$57</c:f>
              <c:numCache>
                <c:ptCount val="8"/>
                <c:pt idx="0">
                  <c:v>0</c:v>
                </c:pt>
                <c:pt idx="1">
                  <c:v>2912.452359346642</c:v>
                </c:pt>
                <c:pt idx="2">
                  <c:v>5468.3998634501595</c:v>
                </c:pt>
                <c:pt idx="3">
                  <c:v>7942.569476082006</c:v>
                </c:pt>
                <c:pt idx="4">
                  <c:v>9191.30058983666</c:v>
                </c:pt>
                <c:pt idx="5">
                  <c:v>10658.196412352409</c:v>
                </c:pt>
                <c:pt idx="6">
                  <c:v>11127.069614512471</c:v>
                </c:pt>
                <c:pt idx="7">
                  <c:v>11880.957746478876</c:v>
                </c:pt>
              </c:numCache>
            </c:numRef>
          </c:xVal>
          <c:yVal>
            <c:numRef>
              <c:f>'datasheet (2)'!$D$59:$K$59</c:f>
              <c:numCache>
                <c:ptCount val="8"/>
                <c:pt idx="0">
                  <c:v>4.5925312737346085</c:v>
                </c:pt>
                <c:pt idx="1">
                  <c:v>3.534082065704998</c:v>
                </c:pt>
                <c:pt idx="2">
                  <c:v>2.754205674527045</c:v>
                </c:pt>
                <c:pt idx="3">
                  <c:v>2.5858580017314075</c:v>
                </c:pt>
                <c:pt idx="4">
                  <c:v>2.6636507421146933</c:v>
                </c:pt>
                <c:pt idx="5">
                  <c:v>2.6038399072757863</c:v>
                </c:pt>
                <c:pt idx="6">
                  <c:v>2.590484825425608</c:v>
                </c:pt>
                <c:pt idx="7">
                  <c:v>2.4706758384663616</c:v>
                </c:pt>
              </c:numCache>
            </c:numRef>
          </c:yVal>
          <c:smooth val="0"/>
        </c:ser>
        <c:ser>
          <c:idx val="0"/>
          <c:order val="6"/>
          <c:tx>
            <c:strRef>
              <c:f>'datasheet (2)'!#REF!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'datasheet (2)'!#REF!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'datasheet (2)'!#REF!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7790630"/>
        <c:axId val="50353623"/>
      </c:scatterChart>
      <c:valAx>
        <c:axId val="57790630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in"/>
        <c:tickLblPos val="nextTo"/>
        <c:crossAx val="50353623"/>
        <c:crosses val="autoZero"/>
        <c:crossBetween val="midCat"/>
        <c:dispUnits/>
        <c:minorUnit val="1000"/>
      </c:valAx>
      <c:valAx>
        <c:axId val="50353623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Horsepower (HP)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crossAx val="57790630"/>
        <c:crosses val="autoZero"/>
        <c:crossBetween val="midCat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/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07325"/>
          <c:w val="0.96025"/>
          <c:h val="0.751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'datasheet (2)'!$A$27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(2)'!$D$27:$K$27</c:f>
              <c:numCache>
                <c:ptCount val="8"/>
                <c:pt idx="0">
                  <c:v>0</c:v>
                </c:pt>
                <c:pt idx="1">
                  <c:v>10193.583257713248</c:v>
                </c:pt>
                <c:pt idx="2">
                  <c:v>19139.399522075557</c:v>
                </c:pt>
                <c:pt idx="3">
                  <c:v>27798.993166287022</c:v>
                </c:pt>
                <c:pt idx="4">
                  <c:v>32169.552064428306</c:v>
                </c:pt>
                <c:pt idx="5">
                  <c:v>37303.68744323343</c:v>
                </c:pt>
                <c:pt idx="6">
                  <c:v>38944.74365079365</c:v>
                </c:pt>
                <c:pt idx="7">
                  <c:v>41583.35211267606</c:v>
                </c:pt>
              </c:numCache>
            </c:numRef>
          </c:xVal>
          <c:yVal>
            <c:numRef>
              <c:f>'datasheet (2)'!$D$28:$K$28</c:f>
              <c:numCache>
                <c:ptCount val="8"/>
                <c:pt idx="0">
                  <c:v>28.01851078010337</c:v>
                </c:pt>
                <c:pt idx="1">
                  <c:v>20.194679859420752</c:v>
                </c:pt>
                <c:pt idx="2">
                  <c:v>14.826461954471366</c:v>
                </c:pt>
                <c:pt idx="3">
                  <c:v>10.77526579874534</c:v>
                </c:pt>
                <c:pt idx="4">
                  <c:v>10.536135421161328</c:v>
                </c:pt>
                <c:pt idx="5">
                  <c:v>8.726172474696853</c:v>
                </c:pt>
                <c:pt idx="6">
                  <c:v>7.089947089947089</c:v>
                </c:pt>
                <c:pt idx="7">
                  <c:v>3.3783330488124337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'datasheet (2)'!$A$33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(2)'!$D$33:$K$33</c:f>
              <c:numCache>
                <c:ptCount val="8"/>
                <c:pt idx="0">
                  <c:v>0</c:v>
                </c:pt>
                <c:pt idx="1">
                  <c:v>8737.357078039926</c:v>
                </c:pt>
                <c:pt idx="2">
                  <c:v>16405.199590350476</c:v>
                </c:pt>
                <c:pt idx="3">
                  <c:v>23827.708428246016</c:v>
                </c:pt>
                <c:pt idx="4">
                  <c:v>27573.901769509976</c:v>
                </c:pt>
                <c:pt idx="5">
                  <c:v>31974.589237057222</c:v>
                </c:pt>
                <c:pt idx="6">
                  <c:v>33381.20884353741</c:v>
                </c:pt>
                <c:pt idx="7">
                  <c:v>35642.87323943662</c:v>
                </c:pt>
              </c:numCache>
            </c:numRef>
          </c:xVal>
          <c:yVal>
            <c:numRef>
              <c:f>'datasheet (2)'!$D$34:$K$34</c:f>
              <c:numCache>
                <c:ptCount val="8"/>
                <c:pt idx="0">
                  <c:v>20.585028328239208</c:v>
                </c:pt>
                <c:pt idx="1">
                  <c:v>14.836907651819326</c:v>
                </c:pt>
                <c:pt idx="2">
                  <c:v>10.892910823693247</c:v>
                </c:pt>
                <c:pt idx="3">
                  <c:v>7.916521811323105</c:v>
                </c:pt>
                <c:pt idx="4">
                  <c:v>7.740834186975668</c:v>
                </c:pt>
                <c:pt idx="5">
                  <c:v>6.411065491614014</c:v>
                </c:pt>
                <c:pt idx="6">
                  <c:v>5.2089407191448</c:v>
                </c:pt>
                <c:pt idx="7">
                  <c:v>2.482040607290767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'datasheet (2)'!$A$39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(2)'!$D$39:$K$39</c:f>
              <c:numCache>
                <c:ptCount val="8"/>
                <c:pt idx="0">
                  <c:v>0</c:v>
                </c:pt>
                <c:pt idx="1">
                  <c:v>7281.130898366606</c:v>
                </c:pt>
                <c:pt idx="2">
                  <c:v>13670.9996586254</c:v>
                </c:pt>
                <c:pt idx="3">
                  <c:v>19856.423690205018</c:v>
                </c:pt>
                <c:pt idx="4">
                  <c:v>22978.251474591652</c:v>
                </c:pt>
                <c:pt idx="5">
                  <c:v>26645.491030881025</c:v>
                </c:pt>
                <c:pt idx="6">
                  <c:v>27817.67403628118</c:v>
                </c:pt>
                <c:pt idx="7">
                  <c:v>29702.394366197193</c:v>
                </c:pt>
              </c:numCache>
            </c:numRef>
          </c:xVal>
          <c:yVal>
            <c:numRef>
              <c:f>'datasheet (2)'!$D$40:$K$40</c:f>
              <c:numCache>
                <c:ptCount val="8"/>
                <c:pt idx="0">
                  <c:v>14.295158561277233</c:v>
                </c:pt>
                <c:pt idx="1">
                  <c:v>10.303408091541202</c:v>
                </c:pt>
                <c:pt idx="2">
                  <c:v>7.564521405342536</c:v>
                </c:pt>
                <c:pt idx="3">
                  <c:v>5.497584591196603</c:v>
                </c:pt>
                <c:pt idx="4">
                  <c:v>5.375579296510883</c:v>
                </c:pt>
                <c:pt idx="5">
                  <c:v>4.452128813620845</c:v>
                </c:pt>
                <c:pt idx="6">
                  <c:v>3.617319943850557</c:v>
                </c:pt>
                <c:pt idx="7">
                  <c:v>1.723639310618589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'datasheet (2)'!$A$45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(2)'!$D$45:$K$45</c:f>
              <c:numCache>
                <c:ptCount val="8"/>
                <c:pt idx="0">
                  <c:v>0</c:v>
                </c:pt>
                <c:pt idx="1">
                  <c:v>5824.904718693284</c:v>
                </c:pt>
                <c:pt idx="2">
                  <c:v>10936.799726900319</c:v>
                </c:pt>
                <c:pt idx="3">
                  <c:v>15885.138952164012</c:v>
                </c:pt>
                <c:pt idx="4">
                  <c:v>18382.60117967332</c:v>
                </c:pt>
                <c:pt idx="5">
                  <c:v>21316.392824704817</c:v>
                </c:pt>
                <c:pt idx="6">
                  <c:v>22254.139229024942</c:v>
                </c:pt>
                <c:pt idx="7">
                  <c:v>23761.915492957753</c:v>
                </c:pt>
              </c:numCache>
            </c:numRef>
          </c:xVal>
          <c:yVal>
            <c:numRef>
              <c:f>'datasheet (2)'!$D$46:$K$46</c:f>
              <c:numCache>
                <c:ptCount val="8"/>
                <c:pt idx="0">
                  <c:v>9.148901479217427</c:v>
                </c:pt>
                <c:pt idx="1">
                  <c:v>6.594181178586367</c:v>
                </c:pt>
                <c:pt idx="2">
                  <c:v>4.8412936994192215</c:v>
                </c:pt>
                <c:pt idx="3">
                  <c:v>3.5184541383658248</c:v>
                </c:pt>
                <c:pt idx="4">
                  <c:v>3.4403707497669638</c:v>
                </c:pt>
                <c:pt idx="5">
                  <c:v>2.8493624407173397</c:v>
                </c:pt>
                <c:pt idx="6">
                  <c:v>2.3150847640643555</c:v>
                </c:pt>
                <c:pt idx="7">
                  <c:v>1.1031291587958965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'datasheet (2)'!$A$51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(2)'!$D$51:$K$51</c:f>
              <c:numCache>
                <c:ptCount val="8"/>
                <c:pt idx="0">
                  <c:v>0</c:v>
                </c:pt>
                <c:pt idx="1">
                  <c:v>4368.678539019963</c:v>
                </c:pt>
                <c:pt idx="2">
                  <c:v>8202.599795175238</c:v>
                </c:pt>
                <c:pt idx="3">
                  <c:v>11913.854214123008</c:v>
                </c:pt>
                <c:pt idx="4">
                  <c:v>13786.950884754988</c:v>
                </c:pt>
                <c:pt idx="5">
                  <c:v>15987.294618528611</c:v>
                </c:pt>
                <c:pt idx="6">
                  <c:v>16690.604421768705</c:v>
                </c:pt>
                <c:pt idx="7">
                  <c:v>17821.43661971831</c:v>
                </c:pt>
              </c:numCache>
            </c:numRef>
          </c:xVal>
          <c:yVal>
            <c:numRef>
              <c:f>'datasheet (2)'!$D$52:$K$52</c:f>
              <c:numCache>
                <c:ptCount val="8"/>
                <c:pt idx="0">
                  <c:v>5.146257082059802</c:v>
                </c:pt>
                <c:pt idx="1">
                  <c:v>3.7092269129548314</c:v>
                </c:pt>
                <c:pt idx="2">
                  <c:v>2.723227705923312</c:v>
                </c:pt>
                <c:pt idx="3">
                  <c:v>1.9791304528307763</c:v>
                </c:pt>
                <c:pt idx="4">
                  <c:v>1.935208546743917</c:v>
                </c:pt>
                <c:pt idx="5">
                  <c:v>1.6027663729035035</c:v>
                </c:pt>
                <c:pt idx="6">
                  <c:v>1.3022351797862</c:v>
                </c:pt>
                <c:pt idx="7">
                  <c:v>0.6205101518226918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'datasheet (2)'!$A$57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(2)'!$D$57:$K$57</c:f>
              <c:numCache>
                <c:ptCount val="8"/>
                <c:pt idx="0">
                  <c:v>0</c:v>
                </c:pt>
                <c:pt idx="1">
                  <c:v>2912.452359346642</c:v>
                </c:pt>
                <c:pt idx="2">
                  <c:v>5468.3998634501595</c:v>
                </c:pt>
                <c:pt idx="3">
                  <c:v>7942.569476082006</c:v>
                </c:pt>
                <c:pt idx="4">
                  <c:v>9191.30058983666</c:v>
                </c:pt>
                <c:pt idx="5">
                  <c:v>10658.196412352409</c:v>
                </c:pt>
                <c:pt idx="6">
                  <c:v>11127.069614512471</c:v>
                </c:pt>
                <c:pt idx="7">
                  <c:v>11880.957746478876</c:v>
                </c:pt>
              </c:numCache>
            </c:numRef>
          </c:xVal>
          <c:yVal>
            <c:numRef>
              <c:f>'datasheet (2)'!$D$58:$K$58</c:f>
              <c:numCache>
                <c:ptCount val="8"/>
                <c:pt idx="0">
                  <c:v>2.2872253698043568</c:v>
                </c:pt>
                <c:pt idx="1">
                  <c:v>1.6485452946465917</c:v>
                </c:pt>
                <c:pt idx="2">
                  <c:v>1.2103234248548054</c:v>
                </c:pt>
                <c:pt idx="3">
                  <c:v>0.8796135345914562</c:v>
                </c:pt>
                <c:pt idx="4">
                  <c:v>0.8600926874417409</c:v>
                </c:pt>
                <c:pt idx="5">
                  <c:v>0.7123406101793349</c:v>
                </c:pt>
                <c:pt idx="6">
                  <c:v>0.5787711910160889</c:v>
                </c:pt>
                <c:pt idx="7">
                  <c:v>0.2757822896989741</c:v>
                </c:pt>
              </c:numCache>
            </c:numRef>
          </c:yVal>
          <c:smooth val="0"/>
        </c:ser>
        <c:axId val="50529424"/>
        <c:axId val="52111633"/>
      </c:scatterChart>
      <c:valAx>
        <c:axId val="50529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in"/>
        <c:tickLblPos val="nextTo"/>
        <c:crossAx val="52111633"/>
        <c:crosses val="autoZero"/>
        <c:crossBetween val="midCat"/>
        <c:dispUnits/>
        <c:minorUnit val="1000"/>
      </c:valAx>
      <c:valAx>
        <c:axId val="52111633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Static Pressure (in H2O)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in"/>
        <c:minorTickMark val="in"/>
        <c:tickLblPos val="nextTo"/>
        <c:crossAx val="50529424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0.23375</cdr:x>
      <cdr:y>0.0675</cdr:y>
    </cdr:from>
    <cdr:to>
      <cdr:x>0.73025</cdr:x>
      <cdr:y>0.35525</cdr:y>
    </cdr:to>
    <cdr:sp>
      <cdr:nvSpPr>
        <cdr:cNvPr id="1" name="TextBox 1"/>
        <cdr:cNvSpPr txBox="1">
          <a:spLocks noChangeArrowheads="1"/>
        </cdr:cNvSpPr>
      </cdr:nvSpPr>
      <cdr:spPr>
        <a:xfrm>
          <a:off x="1562100" y="276225"/>
          <a:ext cx="3324225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525" b="1" i="0" u="none" baseline="0">
              <a:latin typeface="Arial"/>
              <a:ea typeface="Arial"/>
              <a:cs typeface="Arial"/>
            </a:rPr>
            <a:t>AMERICAN COOLING SYSTEMS</a:t>
          </a:r>
          <a:r>
            <a:rPr lang="en-US" cap="none" sz="1150" b="0" i="0" u="none" baseline="0">
              <a:latin typeface="Arial"/>
              <a:ea typeface="Arial"/>
              <a:cs typeface="Arial"/>
            </a:rPr>
            <a:t>
368XXX</a:t>
          </a:r>
          <a:r>
            <a:rPr lang="en-US" cap="none" sz="950" b="0" i="0" u="none" baseline="0">
              <a:latin typeface="Arial"/>
              <a:ea typeface="Arial"/>
              <a:cs typeface="Arial"/>
            </a:rPr>
            <a:t>
DIA:  30 in  RPM:   Various    TIP CLEARANCE:  .25
SHROUD:  FLAT PLATE                   BLOCKAGE:   None
</a:t>
          </a:r>
        </a:p>
      </cdr:txBody>
    </cdr:sp>
  </cdr:relSizeAnchor>
  <cdr:relSizeAnchor xmlns:cdr="http://schemas.openxmlformats.org/drawingml/2006/chartDrawing">
    <cdr:from>
      <cdr:x>0.028</cdr:x>
      <cdr:y>0.0405</cdr:y>
    </cdr:from>
    <cdr:to>
      <cdr:x>0.2115</cdr:x>
      <cdr:y>0.233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80975" y="161925"/>
          <a:ext cx="1228725" cy="7905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0.49225</cdr:x>
      <cdr:y>0.5045</cdr:y>
    </cdr:from>
    <cdr:to>
      <cdr:x>0.51125</cdr:x>
      <cdr:y>0.55425</cdr:y>
    </cdr:to>
    <cdr:sp>
      <cdr:nvSpPr>
        <cdr:cNvPr id="1" name="TextBox 1"/>
        <cdr:cNvSpPr txBox="1">
          <a:spLocks noChangeArrowheads="1"/>
        </cdr:cNvSpPr>
      </cdr:nvSpPr>
      <cdr:spPr>
        <a:xfrm>
          <a:off x="3200400" y="2219325"/>
          <a:ext cx="1238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'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600075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66960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27</xdr:row>
      <xdr:rowOff>114300</xdr:rowOff>
    </xdr:from>
    <xdr:to>
      <xdr:col>10</xdr:col>
      <xdr:colOff>504825</xdr:colOff>
      <xdr:row>54</xdr:row>
      <xdr:rowOff>152400</xdr:rowOff>
    </xdr:to>
    <xdr:graphicFrame>
      <xdr:nvGraphicFramePr>
        <xdr:cNvPr id="2" name="Chart 2"/>
        <xdr:cNvGraphicFramePr/>
      </xdr:nvGraphicFramePr>
      <xdr:xfrm>
        <a:off x="85725" y="4486275"/>
        <a:ext cx="651510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409575</xdr:colOff>
      <xdr:row>18</xdr:row>
      <xdr:rowOff>76200</xdr:rowOff>
    </xdr:from>
    <xdr:to>
      <xdr:col>7</xdr:col>
      <xdr:colOff>152400</xdr:colOff>
      <xdr:row>19</xdr:row>
      <xdr:rowOff>66675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067175" y="2990850"/>
          <a:ext cx="3524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2500</a:t>
          </a:r>
        </a:p>
      </xdr:txBody>
    </xdr:sp>
    <xdr:clientData/>
  </xdr:twoCellAnchor>
  <xdr:twoCellAnchor>
    <xdr:from>
      <xdr:col>8</xdr:col>
      <xdr:colOff>47625</xdr:colOff>
      <xdr:row>15</xdr:row>
      <xdr:rowOff>76200</xdr:rowOff>
    </xdr:from>
    <xdr:to>
      <xdr:col>8</xdr:col>
      <xdr:colOff>428625</xdr:colOff>
      <xdr:row>16</xdr:row>
      <xdr:rowOff>76200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924425" y="2505075"/>
          <a:ext cx="3810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3000</a:t>
          </a:r>
        </a:p>
      </xdr:txBody>
    </xdr:sp>
    <xdr:clientData/>
  </xdr:twoCellAnchor>
  <xdr:twoCellAnchor>
    <xdr:from>
      <xdr:col>9</xdr:col>
      <xdr:colOff>66675</xdr:colOff>
      <xdr:row>11</xdr:row>
      <xdr:rowOff>66675</xdr:rowOff>
    </xdr:from>
    <xdr:to>
      <xdr:col>9</xdr:col>
      <xdr:colOff>504825</xdr:colOff>
      <xdr:row>12</xdr:row>
      <xdr:rowOff>85725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553075" y="1847850"/>
          <a:ext cx="4381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3500</a:t>
          </a:r>
        </a:p>
      </xdr:txBody>
    </xdr:sp>
    <xdr:clientData/>
  </xdr:twoCellAnchor>
  <xdr:twoCellAnchor>
    <xdr:from>
      <xdr:col>3</xdr:col>
      <xdr:colOff>276225</xdr:colOff>
      <xdr:row>22</xdr:row>
      <xdr:rowOff>104775</xdr:rowOff>
    </xdr:from>
    <xdr:to>
      <xdr:col>4</xdr:col>
      <xdr:colOff>57150</xdr:colOff>
      <xdr:row>23</xdr:row>
      <xdr:rowOff>142875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105025" y="3667125"/>
          <a:ext cx="3905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1000</a:t>
          </a:r>
        </a:p>
      </xdr:txBody>
    </xdr:sp>
    <xdr:clientData/>
  </xdr:twoCellAnchor>
  <xdr:twoCellAnchor>
    <xdr:from>
      <xdr:col>3</xdr:col>
      <xdr:colOff>581025</xdr:colOff>
      <xdr:row>37</xdr:row>
      <xdr:rowOff>142875</xdr:rowOff>
    </xdr:from>
    <xdr:to>
      <xdr:col>4</xdr:col>
      <xdr:colOff>352425</xdr:colOff>
      <xdr:row>38</xdr:row>
      <xdr:rowOff>152400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409825" y="6134100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2500</a:t>
          </a:r>
        </a:p>
      </xdr:txBody>
    </xdr:sp>
    <xdr:clientData/>
  </xdr:twoCellAnchor>
  <xdr:twoCellAnchor>
    <xdr:from>
      <xdr:col>5</xdr:col>
      <xdr:colOff>238125</xdr:colOff>
      <xdr:row>34</xdr:row>
      <xdr:rowOff>152400</xdr:rowOff>
    </xdr:from>
    <xdr:to>
      <xdr:col>6</xdr:col>
      <xdr:colOff>9525</xdr:colOff>
      <xdr:row>36</xdr:row>
      <xdr:rowOff>9525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286125" y="5657850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3000</a:t>
          </a:r>
        </a:p>
      </xdr:txBody>
    </xdr:sp>
    <xdr:clientData/>
  </xdr:twoCellAnchor>
  <xdr:twoCellAnchor>
    <xdr:from>
      <xdr:col>7</xdr:col>
      <xdr:colOff>219075</xdr:colOff>
      <xdr:row>32</xdr:row>
      <xdr:rowOff>114300</xdr:rowOff>
    </xdr:from>
    <xdr:to>
      <xdr:col>7</xdr:col>
      <xdr:colOff>581025</xdr:colOff>
      <xdr:row>33</xdr:row>
      <xdr:rowOff>114300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4486275" y="5295900"/>
          <a:ext cx="3619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35000</a:t>
          </a:r>
        </a:p>
      </xdr:txBody>
    </xdr:sp>
    <xdr:clientData/>
  </xdr:twoCellAnchor>
  <xdr:twoCellAnchor>
    <xdr:from>
      <xdr:col>1</xdr:col>
      <xdr:colOff>381000</xdr:colOff>
      <xdr:row>44</xdr:row>
      <xdr:rowOff>114300</xdr:rowOff>
    </xdr:from>
    <xdr:to>
      <xdr:col>2</xdr:col>
      <xdr:colOff>152400</xdr:colOff>
      <xdr:row>45</xdr:row>
      <xdr:rowOff>123825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990600" y="7239000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1000</a:t>
          </a:r>
        </a:p>
      </xdr:txBody>
    </xdr:sp>
    <xdr:clientData/>
  </xdr:twoCellAnchor>
  <xdr:twoCellAnchor>
    <xdr:from>
      <xdr:col>3</xdr:col>
      <xdr:colOff>266700</xdr:colOff>
      <xdr:row>41</xdr:row>
      <xdr:rowOff>66675</xdr:rowOff>
    </xdr:from>
    <xdr:to>
      <xdr:col>4</xdr:col>
      <xdr:colOff>38100</xdr:colOff>
      <xdr:row>42</xdr:row>
      <xdr:rowOff>76200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095500" y="6705600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2</xdr:col>
      <xdr:colOff>390525</xdr:colOff>
      <xdr:row>43</xdr:row>
      <xdr:rowOff>114300</xdr:rowOff>
    </xdr:from>
    <xdr:to>
      <xdr:col>3</xdr:col>
      <xdr:colOff>161925</xdr:colOff>
      <xdr:row>44</xdr:row>
      <xdr:rowOff>123825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609725" y="7077075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1500</a:t>
          </a:r>
        </a:p>
      </xdr:txBody>
    </xdr:sp>
    <xdr:clientData/>
  </xdr:twoCellAnchor>
  <xdr:twoCellAnchor>
    <xdr:from>
      <xdr:col>5</xdr:col>
      <xdr:colOff>333375</xdr:colOff>
      <xdr:row>20</xdr:row>
      <xdr:rowOff>66675</xdr:rowOff>
    </xdr:from>
    <xdr:to>
      <xdr:col>6</xdr:col>
      <xdr:colOff>104775</xdr:colOff>
      <xdr:row>21</xdr:row>
      <xdr:rowOff>85725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3381375" y="3305175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4</xdr:col>
      <xdr:colOff>381000</xdr:colOff>
      <xdr:row>21</xdr:row>
      <xdr:rowOff>114300</xdr:rowOff>
    </xdr:from>
    <xdr:to>
      <xdr:col>5</xdr:col>
      <xdr:colOff>133350</xdr:colOff>
      <xdr:row>22</xdr:row>
      <xdr:rowOff>114300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2819400" y="3514725"/>
          <a:ext cx="3619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1500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="75" zoomScaleNormal="50" zoomScaleSheetLayoutView="75" workbookViewId="0" topLeftCell="A1">
      <selection activeCell="N6" sqref="N6"/>
    </sheetView>
  </sheetViews>
  <sheetFormatPr defaultColWidth="9.140625" defaultRowHeight="12.75"/>
  <sheetData/>
  <printOptions/>
  <pageMargins left="0" right="0" top="0.49" bottom="0.56" header="0.5" footer="0.5"/>
  <pageSetup horizontalDpi="300" verticalDpi="300" orientation="portrait" r:id="rId2"/>
  <headerFooter alignWithMargins="0">
    <oddFooter>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K59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19.57421875" style="0" customWidth="1"/>
    <col min="2" max="2" width="10.140625" style="0" customWidth="1"/>
    <col min="3" max="3" width="13.28125" style="0" customWidth="1"/>
  </cols>
  <sheetData>
    <row r="5" spans="1:11" ht="13.5" thickBot="1">
      <c r="A5" s="9" t="s">
        <v>8</v>
      </c>
      <c r="B5" s="10">
        <v>38589</v>
      </c>
      <c r="C5" s="2" t="s">
        <v>0</v>
      </c>
      <c r="D5" s="3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  <c r="J5" s="3">
        <v>7</v>
      </c>
      <c r="K5" s="3">
        <v>8</v>
      </c>
    </row>
    <row r="6" spans="1:11" ht="12.75">
      <c r="A6" s="9" t="s">
        <v>9</v>
      </c>
      <c r="B6" s="10" t="s">
        <v>27</v>
      </c>
      <c r="C6" s="4" t="s">
        <v>1</v>
      </c>
      <c r="D6" s="5">
        <v>0</v>
      </c>
      <c r="E6" s="5">
        <v>6407.395190562613</v>
      </c>
      <c r="F6" s="5">
        <v>12030.47969959035</v>
      </c>
      <c r="G6" s="5">
        <v>17473.652847380414</v>
      </c>
      <c r="H6" s="5">
        <v>20220.86129764065</v>
      </c>
      <c r="I6" s="5">
        <v>23448.0321071753</v>
      </c>
      <c r="J6" s="5">
        <v>24479.553151927437</v>
      </c>
      <c r="K6" s="5">
        <v>26138.107042253527</v>
      </c>
    </row>
    <row r="7" spans="1:11" ht="12.75">
      <c r="A7" s="9" t="s">
        <v>10</v>
      </c>
      <c r="B7" s="10" t="s">
        <v>32</v>
      </c>
      <c r="C7" t="s">
        <v>35</v>
      </c>
      <c r="D7">
        <v>11.070170789853087</v>
      </c>
      <c r="E7">
        <v>7.978959226089505</v>
      </c>
      <c r="F7">
        <v>5.857965376297258</v>
      </c>
      <c r="G7">
        <v>4.257329507422648</v>
      </c>
      <c r="H7">
        <v>4.162848607218026</v>
      </c>
      <c r="I7">
        <v>3.4477285532679813</v>
      </c>
      <c r="J7">
        <v>2.8012525645178705</v>
      </c>
      <c r="K7">
        <v>1.334786282143035</v>
      </c>
    </row>
    <row r="8" spans="1:11" ht="12.75">
      <c r="A8" s="9" t="s">
        <v>11</v>
      </c>
      <c r="B8" s="11">
        <v>812</v>
      </c>
      <c r="C8" s="4" t="s">
        <v>3</v>
      </c>
      <c r="D8" s="6">
        <v>48.901273002726114</v>
      </c>
      <c r="E8" s="6">
        <v>37.63090583562683</v>
      </c>
      <c r="F8" s="6">
        <v>29.326782022363982</v>
      </c>
      <c r="G8" s="6">
        <v>27.534216002436033</v>
      </c>
      <c r="H8" s="6">
        <v>28.36255310203726</v>
      </c>
      <c r="I8" s="6">
        <v>27.725687332672578</v>
      </c>
      <c r="J8" s="6">
        <v>27.583482421131876</v>
      </c>
      <c r="K8" s="6">
        <v>26.30775632798982</v>
      </c>
    </row>
    <row r="9" spans="1:11" ht="12.75">
      <c r="A9" s="9" t="s">
        <v>12</v>
      </c>
      <c r="B9" s="11">
        <v>30.54</v>
      </c>
      <c r="C9" s="4" t="s">
        <v>4</v>
      </c>
      <c r="D9" s="7">
        <v>0</v>
      </c>
      <c r="E9" s="7">
        <v>0.21397529913563654</v>
      </c>
      <c r="F9" s="7">
        <v>0.3784825769208526</v>
      </c>
      <c r="G9" s="7">
        <v>0.42552865545281376</v>
      </c>
      <c r="H9" s="7">
        <v>0.46743960171430365</v>
      </c>
      <c r="I9" s="7">
        <v>0.4592378790435724</v>
      </c>
      <c r="J9" s="7">
        <v>0.3915499890371788</v>
      </c>
      <c r="K9" s="7">
        <v>0.20887314904694154</v>
      </c>
    </row>
    <row r="10" spans="1:11" ht="12.75">
      <c r="A10" s="9" t="s">
        <v>13</v>
      </c>
      <c r="B10" s="10" t="s">
        <v>38</v>
      </c>
      <c r="C10" s="4" t="s">
        <v>5</v>
      </c>
      <c r="D10" s="6">
        <v>11.070170789853087</v>
      </c>
      <c r="E10" s="6">
        <v>8.116909933945832</v>
      </c>
      <c r="F10" s="6">
        <v>6.344290606097897</v>
      </c>
      <c r="G10" s="6">
        <v>5.283284520646763</v>
      </c>
      <c r="H10" s="6">
        <v>5.536764704413022</v>
      </c>
      <c r="I10" s="6">
        <v>5.295182885199917</v>
      </c>
      <c r="J10" s="6">
        <v>4.814827902516057</v>
      </c>
      <c r="K10" s="6">
        <v>3.6304547859705205</v>
      </c>
    </row>
    <row r="11" spans="1:11" ht="12.75">
      <c r="A11" s="9" t="s">
        <v>14</v>
      </c>
      <c r="B11" s="1">
        <v>0.27</v>
      </c>
      <c r="C11" s="4" t="s">
        <v>6</v>
      </c>
      <c r="D11" s="7">
        <v>0</v>
      </c>
      <c r="E11" s="7">
        <v>0.2176747846378324</v>
      </c>
      <c r="F11" s="7">
        <v>0.4099040030257841</v>
      </c>
      <c r="G11" s="7">
        <v>0.5280749245567594</v>
      </c>
      <c r="H11" s="7">
        <v>0.6217144394175388</v>
      </c>
      <c r="I11" s="7">
        <v>0.7053190295512287</v>
      </c>
      <c r="J11" s="7">
        <v>0.6730010125918575</v>
      </c>
      <c r="K11" s="7">
        <v>0.5681093173962836</v>
      </c>
    </row>
    <row r="12" spans="1:11" ht="12.75">
      <c r="A12" s="9" t="s">
        <v>15</v>
      </c>
      <c r="B12" s="1" t="s">
        <v>37</v>
      </c>
      <c r="C12" s="4" t="s">
        <v>7</v>
      </c>
      <c r="D12" s="8">
        <v>122.02963119508479</v>
      </c>
      <c r="E12" s="8">
        <v>120.46055453212294</v>
      </c>
      <c r="F12" s="8">
        <v>117.02963119508479</v>
      </c>
      <c r="G12" s="8">
        <v>111.5494078122033</v>
      </c>
      <c r="H12" s="8">
        <v>105.96055453212294</v>
      </c>
      <c r="I12" s="8">
        <v>105.98026830932366</v>
      </c>
      <c r="J12" s="8">
        <v>106.95070435091745</v>
      </c>
      <c r="K12" s="8">
        <v>108.99013191344291</v>
      </c>
    </row>
    <row r="13" spans="1:11" ht="12.75">
      <c r="A13" s="9" t="s">
        <v>16</v>
      </c>
      <c r="B13" s="1" t="s">
        <v>33</v>
      </c>
      <c r="C13" s="4" t="s">
        <v>34</v>
      </c>
      <c r="D13">
        <v>-2.95</v>
      </c>
      <c r="E13">
        <v>-2.1</v>
      </c>
      <c r="F13">
        <v>-1.44</v>
      </c>
      <c r="G13">
        <v>-1.11</v>
      </c>
      <c r="H13">
        <v>-0.27</v>
      </c>
      <c r="I13">
        <v>0</v>
      </c>
      <c r="J13">
        <v>0</v>
      </c>
      <c r="K13">
        <v>0</v>
      </c>
    </row>
    <row r="14" spans="1:11" ht="12.75">
      <c r="A14" s="9" t="s">
        <v>17</v>
      </c>
      <c r="B14" s="1">
        <v>0</v>
      </c>
      <c r="C14" t="s">
        <v>39</v>
      </c>
      <c r="D14">
        <v>269</v>
      </c>
      <c r="E14">
        <v>206</v>
      </c>
      <c r="F14">
        <v>159</v>
      </c>
      <c r="G14">
        <v>140</v>
      </c>
      <c r="H14">
        <v>140</v>
      </c>
      <c r="I14">
        <v>131</v>
      </c>
      <c r="J14">
        <v>126</v>
      </c>
      <c r="K14">
        <v>112</v>
      </c>
    </row>
    <row r="15" spans="1:2" ht="12.75">
      <c r="A15" s="9" t="s">
        <v>18</v>
      </c>
      <c r="B15" s="1">
        <v>9</v>
      </c>
    </row>
    <row r="16" spans="1:2" ht="12.75">
      <c r="A16" s="9" t="s">
        <v>19</v>
      </c>
      <c r="B16" s="1">
        <v>30</v>
      </c>
    </row>
    <row r="17" spans="1:2" ht="12.75">
      <c r="A17" s="9" t="s">
        <v>20</v>
      </c>
      <c r="B17" s="1" t="s">
        <v>36</v>
      </c>
    </row>
    <row r="18" spans="1:2" ht="12.75">
      <c r="A18" s="9" t="s">
        <v>21</v>
      </c>
      <c r="B18" s="1">
        <v>4</v>
      </c>
    </row>
    <row r="19" spans="1:2" ht="12.75">
      <c r="A19" s="9" t="s">
        <v>22</v>
      </c>
      <c r="B19" s="1">
        <v>2</v>
      </c>
    </row>
    <row r="20" spans="1:2" ht="12.75">
      <c r="A20" s="9" t="s">
        <v>23</v>
      </c>
      <c r="B20" s="1">
        <v>2200</v>
      </c>
    </row>
    <row r="21" spans="1:2" ht="12.75">
      <c r="A21" s="9" t="s">
        <v>24</v>
      </c>
      <c r="B21" s="1">
        <v>30</v>
      </c>
    </row>
    <row r="22" spans="1:2" ht="12.75">
      <c r="A22" s="9" t="s">
        <v>25</v>
      </c>
      <c r="B22" s="1">
        <v>0.075</v>
      </c>
    </row>
    <row r="23" spans="1:2" ht="12.75">
      <c r="A23" s="9" t="s">
        <v>26</v>
      </c>
      <c r="B23" s="1" t="s">
        <v>28</v>
      </c>
    </row>
    <row r="24" spans="1:2" ht="12.75">
      <c r="A24" s="9"/>
      <c r="B24" s="1"/>
    </row>
    <row r="25" spans="1:2" ht="12.75">
      <c r="A25" s="9"/>
      <c r="B25" s="1"/>
    </row>
    <row r="26" spans="1:11" ht="13.5" thickBot="1">
      <c r="A26" s="9" t="s">
        <v>30</v>
      </c>
      <c r="B26" s="1"/>
      <c r="C26" s="2" t="s">
        <v>0</v>
      </c>
      <c r="D26" s="3">
        <v>1</v>
      </c>
      <c r="E26" s="3">
        <v>2</v>
      </c>
      <c r="F26" s="3">
        <v>3</v>
      </c>
      <c r="G26" s="3">
        <v>4</v>
      </c>
      <c r="H26" s="3">
        <v>5</v>
      </c>
      <c r="I26" s="3">
        <v>6</v>
      </c>
      <c r="J26" s="3">
        <v>7</v>
      </c>
      <c r="K26" s="3">
        <v>8</v>
      </c>
    </row>
    <row r="27" spans="1:11" ht="12.75">
      <c r="A27" s="9"/>
      <c r="B27" s="1"/>
      <c r="C27" s="4" t="s">
        <v>1</v>
      </c>
      <c r="D27" s="5">
        <f>D6*($B$28/$B$16)^3*($B$29/$B$20)</f>
        <v>0</v>
      </c>
      <c r="E27" s="5">
        <f aca="true" t="shared" si="0" ref="E27:K27">E6*($B$28/$B$16)^3*($B$29/$B$20)</f>
        <v>10193.583257713248</v>
      </c>
      <c r="F27" s="5">
        <f t="shared" si="0"/>
        <v>19139.399522075557</v>
      </c>
      <c r="G27" s="5">
        <f t="shared" si="0"/>
        <v>27798.993166287022</v>
      </c>
      <c r="H27" s="5">
        <f t="shared" si="0"/>
        <v>32169.552064428306</v>
      </c>
      <c r="I27" s="5">
        <f t="shared" si="0"/>
        <v>37303.68744323343</v>
      </c>
      <c r="J27" s="5">
        <f t="shared" si="0"/>
        <v>38944.74365079365</v>
      </c>
      <c r="K27" s="5">
        <f t="shared" si="0"/>
        <v>41583.35211267606</v>
      </c>
    </row>
    <row r="28" spans="1:11" ht="12.75">
      <c r="A28" s="9" t="s">
        <v>29</v>
      </c>
      <c r="B28" s="1">
        <v>30</v>
      </c>
      <c r="C28" s="4" t="s">
        <v>2</v>
      </c>
      <c r="D28" s="6">
        <f>D7*($B$28/$B$16)^2*($B$29/$B$20)^2</f>
        <v>28.01851078010337</v>
      </c>
      <c r="E28" s="6">
        <f aca="true" t="shared" si="1" ref="E28:K28">E7*($B$28/$B$16)^2*($B$29/$B$20)^2</f>
        <v>20.194679859420752</v>
      </c>
      <c r="F28" s="6">
        <f t="shared" si="1"/>
        <v>14.826461954471366</v>
      </c>
      <c r="G28" s="6">
        <f t="shared" si="1"/>
        <v>10.77526579874534</v>
      </c>
      <c r="H28" s="6">
        <f t="shared" si="1"/>
        <v>10.536135421161328</v>
      </c>
      <c r="I28" s="6">
        <f t="shared" si="1"/>
        <v>8.726172474696853</v>
      </c>
      <c r="J28" s="6">
        <f t="shared" si="1"/>
        <v>7.089947089947089</v>
      </c>
      <c r="K28" s="6">
        <f t="shared" si="1"/>
        <v>3.3783330488124337</v>
      </c>
    </row>
    <row r="29" spans="1:11" ht="12.75">
      <c r="A29" s="9" t="s">
        <v>31</v>
      </c>
      <c r="B29" s="1">
        <v>3500</v>
      </c>
      <c r="C29" s="4" t="s">
        <v>3</v>
      </c>
      <c r="D29" s="6">
        <f aca="true" t="shared" si="2" ref="D29:J29">D8*($B$28/$B$16)^5*($B$29/$B$20)^3</f>
        <v>196.90477836137134</v>
      </c>
      <c r="E29" s="6">
        <f t="shared" si="2"/>
        <v>151.52376856710183</v>
      </c>
      <c r="F29" s="6">
        <f t="shared" si="2"/>
        <v>118.08656829534708</v>
      </c>
      <c r="G29" s="6">
        <f t="shared" si="2"/>
        <v>110.86866182423411</v>
      </c>
      <c r="H29" s="6">
        <f t="shared" si="2"/>
        <v>114.2040255681675</v>
      </c>
      <c r="I29" s="6">
        <f t="shared" si="2"/>
        <v>111.63963602444936</v>
      </c>
      <c r="J29" s="6">
        <f t="shared" si="2"/>
        <v>111.06703689012295</v>
      </c>
      <c r="K29" s="6">
        <f>K8*($B$28/$B$16)^5*($B$29/$B$20)^3</f>
        <v>105.93022657424527</v>
      </c>
    </row>
    <row r="32" spans="1:11" ht="13.5" thickBot="1">
      <c r="A32" s="9" t="s">
        <v>30</v>
      </c>
      <c r="B32" s="1"/>
      <c r="C32" s="2" t="s">
        <v>0</v>
      </c>
      <c r="D32" s="3">
        <v>1</v>
      </c>
      <c r="E32" s="3">
        <v>2</v>
      </c>
      <c r="F32" s="3">
        <v>3</v>
      </c>
      <c r="G32" s="3">
        <v>4</v>
      </c>
      <c r="H32" s="3">
        <v>5</v>
      </c>
      <c r="I32" s="3">
        <v>6</v>
      </c>
      <c r="J32" s="3">
        <v>7</v>
      </c>
      <c r="K32" s="3">
        <v>8</v>
      </c>
    </row>
    <row r="33" spans="1:11" ht="12.75">
      <c r="A33" s="9"/>
      <c r="B33" s="1"/>
      <c r="C33" s="4" t="s">
        <v>1</v>
      </c>
      <c r="D33" s="5">
        <f>D6*($B$34/$B$16)^3*($B$35/$B$20)</f>
        <v>0</v>
      </c>
      <c r="E33" s="5">
        <f aca="true" t="shared" si="3" ref="E33:K33">E6*($B$34/$B$16)^3*($B$35/$B$20)</f>
        <v>8737.357078039926</v>
      </c>
      <c r="F33" s="5">
        <f t="shared" si="3"/>
        <v>16405.199590350476</v>
      </c>
      <c r="G33" s="5">
        <f t="shared" si="3"/>
        <v>23827.708428246016</v>
      </c>
      <c r="H33" s="5">
        <f t="shared" si="3"/>
        <v>27573.901769509976</v>
      </c>
      <c r="I33" s="5">
        <f t="shared" si="3"/>
        <v>31974.589237057222</v>
      </c>
      <c r="J33" s="5">
        <f t="shared" si="3"/>
        <v>33381.20884353741</v>
      </c>
      <c r="K33" s="5">
        <f t="shared" si="3"/>
        <v>35642.87323943662</v>
      </c>
    </row>
    <row r="34" spans="1:11" ht="12.75">
      <c r="A34" s="9" t="s">
        <v>29</v>
      </c>
      <c r="B34" s="1">
        <v>30</v>
      </c>
      <c r="C34" s="4" t="s">
        <v>2</v>
      </c>
      <c r="D34" s="6">
        <f>D7*($B$34/$B$16)^2*($B$35/$B$20)^2</f>
        <v>20.585028328239208</v>
      </c>
      <c r="E34" s="6">
        <f aca="true" t="shared" si="4" ref="E34:K34">E7*($B$34/$B$16)^2*($B$35/$B$20)^2</f>
        <v>14.836907651819326</v>
      </c>
      <c r="F34" s="6">
        <f t="shared" si="4"/>
        <v>10.892910823693247</v>
      </c>
      <c r="G34" s="6">
        <f t="shared" si="4"/>
        <v>7.916521811323105</v>
      </c>
      <c r="H34" s="6">
        <f t="shared" si="4"/>
        <v>7.740834186975668</v>
      </c>
      <c r="I34" s="6">
        <f t="shared" si="4"/>
        <v>6.411065491614014</v>
      </c>
      <c r="J34" s="6">
        <f t="shared" si="4"/>
        <v>5.2089407191448</v>
      </c>
      <c r="K34" s="6">
        <f t="shared" si="4"/>
        <v>2.482040607290767</v>
      </c>
    </row>
    <row r="35" spans="1:11" ht="12.75">
      <c r="A35" s="9" t="s">
        <v>31</v>
      </c>
      <c r="B35" s="1">
        <v>3000</v>
      </c>
      <c r="C35" s="4" t="s">
        <v>3</v>
      </c>
      <c r="D35" s="6">
        <f aca="true" t="shared" si="5" ref="D35:J35">D8*($B$34/$B$16)^5*($B$35/$B$20)^3</f>
        <v>123.9983443908344</v>
      </c>
      <c r="E35" s="6">
        <f t="shared" si="5"/>
        <v>95.42021577403494</v>
      </c>
      <c r="F35" s="6">
        <f t="shared" si="5"/>
        <v>74.36355321223022</v>
      </c>
      <c r="G35" s="6">
        <f t="shared" si="5"/>
        <v>69.818166046748</v>
      </c>
      <c r="H35" s="6">
        <f t="shared" si="5"/>
        <v>71.91857003709671</v>
      </c>
      <c r="I35" s="6">
        <f t="shared" si="5"/>
        <v>70.30367749644623</v>
      </c>
      <c r="J35" s="6">
        <f t="shared" si="5"/>
        <v>69.94309028649141</v>
      </c>
      <c r="K35" s="6">
        <f>K8*($B$34/$B$16)^5*($B$35/$B$20)^3</f>
        <v>66.70824763859176</v>
      </c>
    </row>
    <row r="38" spans="1:11" ht="13.5" thickBot="1">
      <c r="A38" s="9" t="s">
        <v>30</v>
      </c>
      <c r="B38" s="1"/>
      <c r="C38" s="2" t="s">
        <v>0</v>
      </c>
      <c r="D38" s="3">
        <v>1</v>
      </c>
      <c r="E38" s="3">
        <v>2</v>
      </c>
      <c r="F38" s="3">
        <v>3</v>
      </c>
      <c r="G38" s="3">
        <v>4</v>
      </c>
      <c r="H38" s="3">
        <v>5</v>
      </c>
      <c r="I38" s="3">
        <v>6</v>
      </c>
      <c r="J38" s="3">
        <v>7</v>
      </c>
      <c r="K38" s="3">
        <v>8</v>
      </c>
    </row>
    <row r="39" spans="1:11" ht="12.75">
      <c r="A39" s="9"/>
      <c r="B39" s="1"/>
      <c r="C39" s="4" t="s">
        <v>1</v>
      </c>
      <c r="D39" s="5">
        <f>D6*($B$40/$B$16)^3*($B$41/$B$20)</f>
        <v>0</v>
      </c>
      <c r="E39" s="5">
        <f aca="true" t="shared" si="6" ref="E39:K39">E6*($B$40/$B$16)^3*($B$41/$B$20)</f>
        <v>7281.130898366606</v>
      </c>
      <c r="F39" s="5">
        <f t="shared" si="6"/>
        <v>13670.9996586254</v>
      </c>
      <c r="G39" s="5">
        <f t="shared" si="6"/>
        <v>19856.423690205018</v>
      </c>
      <c r="H39" s="5">
        <f t="shared" si="6"/>
        <v>22978.251474591652</v>
      </c>
      <c r="I39" s="5">
        <f t="shared" si="6"/>
        <v>26645.491030881025</v>
      </c>
      <c r="J39" s="5">
        <f t="shared" si="6"/>
        <v>27817.67403628118</v>
      </c>
      <c r="K39" s="5">
        <f t="shared" si="6"/>
        <v>29702.394366197193</v>
      </c>
    </row>
    <row r="40" spans="1:11" ht="12.75">
      <c r="A40" s="9" t="s">
        <v>29</v>
      </c>
      <c r="B40" s="1">
        <v>30</v>
      </c>
      <c r="C40" s="4" t="s">
        <v>2</v>
      </c>
      <c r="D40" s="6">
        <f>D7*($B$40/$B$16)^2*($B$41/$B$20)^2</f>
        <v>14.295158561277233</v>
      </c>
      <c r="E40" s="6">
        <f aca="true" t="shared" si="7" ref="E40:K40">E7*($B$40/$B$16)^2*($B$41/$B$20)^2</f>
        <v>10.303408091541202</v>
      </c>
      <c r="F40" s="6">
        <f t="shared" si="7"/>
        <v>7.564521405342536</v>
      </c>
      <c r="G40" s="6">
        <f t="shared" si="7"/>
        <v>5.497584591196603</v>
      </c>
      <c r="H40" s="6">
        <f t="shared" si="7"/>
        <v>5.375579296510883</v>
      </c>
      <c r="I40" s="6">
        <f t="shared" si="7"/>
        <v>4.452128813620845</v>
      </c>
      <c r="J40" s="6">
        <f t="shared" si="7"/>
        <v>3.617319943850557</v>
      </c>
      <c r="K40" s="6">
        <f t="shared" si="7"/>
        <v>1.723639310618589</v>
      </c>
    </row>
    <row r="41" spans="1:11" ht="12.75">
      <c r="A41" s="9" t="s">
        <v>31</v>
      </c>
      <c r="B41" s="1">
        <v>2500</v>
      </c>
      <c r="C41" s="4" t="s">
        <v>3</v>
      </c>
      <c r="D41" s="6">
        <f aca="true" t="shared" si="8" ref="D41:J41">D8*($B$40/$B$16)^5*($B$41/$B$20)^3</f>
        <v>71.75830115210329</v>
      </c>
      <c r="E41" s="6">
        <f t="shared" si="8"/>
        <v>55.22003227664062</v>
      </c>
      <c r="F41" s="6">
        <f t="shared" si="8"/>
        <v>43.0344636644851</v>
      </c>
      <c r="G41" s="6">
        <f t="shared" si="8"/>
        <v>40.404031277053264</v>
      </c>
      <c r="H41" s="6">
        <f t="shared" si="8"/>
        <v>41.61954284554211</v>
      </c>
      <c r="I41" s="6">
        <f t="shared" si="8"/>
        <v>40.68499855118418</v>
      </c>
      <c r="J41" s="6">
        <f t="shared" si="8"/>
        <v>40.47632539727514</v>
      </c>
      <c r="K41" s="6">
        <f>K8*($B$40/$B$16)^5*($B$41/$B$20)^3</f>
        <v>38.604309976036916</v>
      </c>
    </row>
    <row r="44" spans="1:11" ht="13.5" thickBot="1">
      <c r="A44" s="9" t="s">
        <v>30</v>
      </c>
      <c r="B44" s="1"/>
      <c r="C44" s="2" t="s">
        <v>0</v>
      </c>
      <c r="D44" s="3">
        <v>1</v>
      </c>
      <c r="E44" s="3">
        <v>2</v>
      </c>
      <c r="F44" s="3">
        <v>3</v>
      </c>
      <c r="G44" s="3">
        <v>4</v>
      </c>
      <c r="H44" s="3">
        <v>5</v>
      </c>
      <c r="I44" s="3">
        <v>6</v>
      </c>
      <c r="J44" s="3">
        <v>7</v>
      </c>
      <c r="K44" s="3">
        <v>8</v>
      </c>
    </row>
    <row r="45" spans="1:11" ht="12.75">
      <c r="A45" s="9"/>
      <c r="B45" s="1"/>
      <c r="C45" s="4" t="s">
        <v>1</v>
      </c>
      <c r="D45" s="5">
        <f>D6*($B$46/$B$16)^3*($B$47/$B$20)</f>
        <v>0</v>
      </c>
      <c r="E45" s="5">
        <f aca="true" t="shared" si="9" ref="E45:K45">E6*($B$46/$B$16)^3*($B$47/$B$20)</f>
        <v>5824.904718693284</v>
      </c>
      <c r="F45" s="5">
        <f t="shared" si="9"/>
        <v>10936.799726900319</v>
      </c>
      <c r="G45" s="5">
        <f t="shared" si="9"/>
        <v>15885.138952164012</v>
      </c>
      <c r="H45" s="5">
        <f t="shared" si="9"/>
        <v>18382.60117967332</v>
      </c>
      <c r="I45" s="5">
        <f t="shared" si="9"/>
        <v>21316.392824704817</v>
      </c>
      <c r="J45" s="5">
        <f t="shared" si="9"/>
        <v>22254.139229024942</v>
      </c>
      <c r="K45" s="5">
        <f t="shared" si="9"/>
        <v>23761.915492957753</v>
      </c>
    </row>
    <row r="46" spans="1:11" ht="12.75">
      <c r="A46" s="9" t="s">
        <v>29</v>
      </c>
      <c r="B46" s="1">
        <v>30</v>
      </c>
      <c r="C46" s="4" t="s">
        <v>2</v>
      </c>
      <c r="D46" s="6">
        <f>D7*($B$46/$B$16)^2*($B$47/$B$20)^2</f>
        <v>9.148901479217427</v>
      </c>
      <c r="E46" s="6">
        <f aca="true" t="shared" si="10" ref="E46:K46">E7*($B$46/$B$16)^2*($B$47/$B$20)^2</f>
        <v>6.594181178586367</v>
      </c>
      <c r="F46" s="6">
        <f t="shared" si="10"/>
        <v>4.8412936994192215</v>
      </c>
      <c r="G46" s="6">
        <f t="shared" si="10"/>
        <v>3.5184541383658248</v>
      </c>
      <c r="H46" s="6">
        <f t="shared" si="10"/>
        <v>3.4403707497669638</v>
      </c>
      <c r="I46" s="6">
        <f t="shared" si="10"/>
        <v>2.8493624407173397</v>
      </c>
      <c r="J46" s="6">
        <f t="shared" si="10"/>
        <v>2.3150847640643555</v>
      </c>
      <c r="K46" s="6">
        <f t="shared" si="10"/>
        <v>1.1031291587958965</v>
      </c>
    </row>
    <row r="47" spans="1:11" ht="12.75">
      <c r="A47" s="9" t="s">
        <v>31</v>
      </c>
      <c r="B47" s="1">
        <v>2000</v>
      </c>
      <c r="C47" s="4" t="s">
        <v>3</v>
      </c>
      <c r="D47" s="6">
        <f aca="true" t="shared" si="11" ref="D47:J47">D8*($B$46/$B$16)^5*($B$47/$B$20)^3</f>
        <v>36.74025018987687</v>
      </c>
      <c r="E47" s="6">
        <f t="shared" si="11"/>
        <v>28.272656525639984</v>
      </c>
      <c r="F47" s="6">
        <f t="shared" si="11"/>
        <v>22.03364539621636</v>
      </c>
      <c r="G47" s="6">
        <f t="shared" si="11"/>
        <v>20.68686401385126</v>
      </c>
      <c r="H47" s="6">
        <f t="shared" si="11"/>
        <v>21.309205936917547</v>
      </c>
      <c r="I47" s="6">
        <f t="shared" si="11"/>
        <v>20.83071925820629</v>
      </c>
      <c r="J47" s="6">
        <f t="shared" si="11"/>
        <v>20.723878603404863</v>
      </c>
      <c r="K47" s="6">
        <f>K8*($B$46/$B$16)^5*($B$47/$B$20)^3</f>
        <v>19.765406707730893</v>
      </c>
    </row>
    <row r="50" spans="1:11" ht="13.5" thickBot="1">
      <c r="A50" s="9" t="s">
        <v>30</v>
      </c>
      <c r="B50" s="1"/>
      <c r="C50" s="2" t="s">
        <v>0</v>
      </c>
      <c r="D50" s="3">
        <v>1</v>
      </c>
      <c r="E50" s="3">
        <v>2</v>
      </c>
      <c r="F50" s="3">
        <v>3</v>
      </c>
      <c r="G50" s="3">
        <v>4</v>
      </c>
      <c r="H50" s="3">
        <v>5</v>
      </c>
      <c r="I50" s="3">
        <v>6</v>
      </c>
      <c r="J50" s="3">
        <v>7</v>
      </c>
      <c r="K50" s="3">
        <v>8</v>
      </c>
    </row>
    <row r="51" spans="1:11" ht="12.75">
      <c r="A51" s="9"/>
      <c r="B51" s="1"/>
      <c r="C51" s="4" t="s">
        <v>1</v>
      </c>
      <c r="D51" s="5">
        <f>D6*($B$52/$B$16)^3*($B$53/$B$20)</f>
        <v>0</v>
      </c>
      <c r="E51" s="5">
        <f aca="true" t="shared" si="12" ref="E51:K51">E6*($B$52/$B$16)^3*($B$53/$B$20)</f>
        <v>4368.678539019963</v>
      </c>
      <c r="F51" s="5">
        <f t="shared" si="12"/>
        <v>8202.599795175238</v>
      </c>
      <c r="G51" s="5">
        <f t="shared" si="12"/>
        <v>11913.854214123008</v>
      </c>
      <c r="H51" s="5">
        <f t="shared" si="12"/>
        <v>13786.950884754988</v>
      </c>
      <c r="I51" s="5">
        <f t="shared" si="12"/>
        <v>15987.294618528611</v>
      </c>
      <c r="J51" s="5">
        <f t="shared" si="12"/>
        <v>16690.604421768705</v>
      </c>
      <c r="K51" s="5">
        <f t="shared" si="12"/>
        <v>17821.43661971831</v>
      </c>
    </row>
    <row r="52" spans="1:11" ht="12.75">
      <c r="A52" s="9" t="s">
        <v>29</v>
      </c>
      <c r="B52" s="1">
        <v>30</v>
      </c>
      <c r="C52" s="4" t="s">
        <v>2</v>
      </c>
      <c r="D52" s="6">
        <f>D7*($B$52/$B$16)^2*($B$53/$B$20)^2</f>
        <v>5.146257082059802</v>
      </c>
      <c r="E52" s="6">
        <f aca="true" t="shared" si="13" ref="E52:K52">E7*($B$52/$B$16)^2*($B$53/$B$20)^2</f>
        <v>3.7092269129548314</v>
      </c>
      <c r="F52" s="6">
        <f t="shared" si="13"/>
        <v>2.723227705923312</v>
      </c>
      <c r="G52" s="6">
        <f t="shared" si="13"/>
        <v>1.9791304528307763</v>
      </c>
      <c r="H52" s="6">
        <f t="shared" si="13"/>
        <v>1.935208546743917</v>
      </c>
      <c r="I52" s="6">
        <f t="shared" si="13"/>
        <v>1.6027663729035035</v>
      </c>
      <c r="J52" s="6">
        <f t="shared" si="13"/>
        <v>1.3022351797862</v>
      </c>
      <c r="K52" s="6">
        <f t="shared" si="13"/>
        <v>0.6205101518226918</v>
      </c>
    </row>
    <row r="53" spans="1:11" ht="12.75">
      <c r="A53" s="9" t="s">
        <v>31</v>
      </c>
      <c r="B53" s="1">
        <v>1500</v>
      </c>
      <c r="C53" s="4" t="s">
        <v>3</v>
      </c>
      <c r="D53" s="6">
        <f aca="true" t="shared" si="14" ref="D53:J53">D8*($B$52/$B$16)^5*($B$53/$B$20)^3</f>
        <v>15.4997930488543</v>
      </c>
      <c r="E53" s="6">
        <f t="shared" si="14"/>
        <v>11.927526971754368</v>
      </c>
      <c r="F53" s="6">
        <f t="shared" si="14"/>
        <v>9.295444151528777</v>
      </c>
      <c r="G53" s="6">
        <f t="shared" si="14"/>
        <v>8.7272707558435</v>
      </c>
      <c r="H53" s="6">
        <f t="shared" si="14"/>
        <v>8.98982125463709</v>
      </c>
      <c r="I53" s="6">
        <f t="shared" si="14"/>
        <v>8.787959687055778</v>
      </c>
      <c r="J53" s="6">
        <f t="shared" si="14"/>
        <v>8.742886285811426</v>
      </c>
      <c r="K53" s="6">
        <f>K8*($B$52/$B$16)^5*($B$53/$B$20)^3</f>
        <v>8.33853095482397</v>
      </c>
    </row>
    <row r="56" spans="1:11" ht="13.5" thickBot="1">
      <c r="A56" s="9" t="s">
        <v>30</v>
      </c>
      <c r="B56" s="1"/>
      <c r="C56" s="2" t="s">
        <v>0</v>
      </c>
      <c r="D56" s="3">
        <v>1</v>
      </c>
      <c r="E56" s="3">
        <v>2</v>
      </c>
      <c r="F56" s="3">
        <v>3</v>
      </c>
      <c r="G56" s="3">
        <v>4</v>
      </c>
      <c r="H56" s="3">
        <v>5</v>
      </c>
      <c r="I56" s="3">
        <v>6</v>
      </c>
      <c r="J56" s="3">
        <v>7</v>
      </c>
      <c r="K56" s="3">
        <v>8</v>
      </c>
    </row>
    <row r="57" spans="1:11" ht="12.75">
      <c r="A57" s="9"/>
      <c r="B57" s="1"/>
      <c r="C57" s="4" t="s">
        <v>1</v>
      </c>
      <c r="D57" s="5">
        <f>D6*($B$58/$B$16)^3*($B$59/$B$20)</f>
        <v>0</v>
      </c>
      <c r="E57" s="5">
        <f aca="true" t="shared" si="15" ref="E57:K57">E6*($B$58/$B$16)^3*($B$59/$B$20)</f>
        <v>2912.452359346642</v>
      </c>
      <c r="F57" s="5">
        <f t="shared" si="15"/>
        <v>5468.3998634501595</v>
      </c>
      <c r="G57" s="5">
        <f t="shared" si="15"/>
        <v>7942.569476082006</v>
      </c>
      <c r="H57" s="5">
        <f t="shared" si="15"/>
        <v>9191.30058983666</v>
      </c>
      <c r="I57" s="5">
        <f t="shared" si="15"/>
        <v>10658.196412352409</v>
      </c>
      <c r="J57" s="5">
        <f t="shared" si="15"/>
        <v>11127.069614512471</v>
      </c>
      <c r="K57" s="5">
        <f t="shared" si="15"/>
        <v>11880.957746478876</v>
      </c>
    </row>
    <row r="58" spans="1:11" ht="12.75">
      <c r="A58" s="9" t="s">
        <v>29</v>
      </c>
      <c r="B58" s="1">
        <v>30</v>
      </c>
      <c r="C58" s="4" t="s">
        <v>2</v>
      </c>
      <c r="D58" s="6">
        <f>D7*($B$58/$B$16)^2*($B$59/$B$20)^2</f>
        <v>2.2872253698043568</v>
      </c>
      <c r="E58" s="6">
        <f aca="true" t="shared" si="16" ref="E58:K58">E7*($B$58/$B$16)^2*($B$59/$B$20)^2</f>
        <v>1.6485452946465917</v>
      </c>
      <c r="F58" s="6">
        <f t="shared" si="16"/>
        <v>1.2103234248548054</v>
      </c>
      <c r="G58" s="6">
        <f t="shared" si="16"/>
        <v>0.8796135345914562</v>
      </c>
      <c r="H58" s="6">
        <f t="shared" si="16"/>
        <v>0.8600926874417409</v>
      </c>
      <c r="I58" s="6">
        <f t="shared" si="16"/>
        <v>0.7123406101793349</v>
      </c>
      <c r="J58" s="6">
        <f t="shared" si="16"/>
        <v>0.5787711910160889</v>
      </c>
      <c r="K58" s="6">
        <f t="shared" si="16"/>
        <v>0.2757822896989741</v>
      </c>
    </row>
    <row r="59" spans="1:11" ht="12.75">
      <c r="A59" s="9" t="s">
        <v>31</v>
      </c>
      <c r="B59" s="1">
        <v>1000</v>
      </c>
      <c r="C59" s="4" t="s">
        <v>3</v>
      </c>
      <c r="D59" s="6">
        <f aca="true" t="shared" si="17" ref="D59:J59">D8*($B$58/$B$16)^5*($B$59/$B$20)^3</f>
        <v>4.5925312737346085</v>
      </c>
      <c r="E59" s="6">
        <f t="shared" si="17"/>
        <v>3.534082065704998</v>
      </c>
      <c r="F59" s="6">
        <f t="shared" si="17"/>
        <v>2.754205674527045</v>
      </c>
      <c r="G59" s="6">
        <f t="shared" si="17"/>
        <v>2.5858580017314075</v>
      </c>
      <c r="H59" s="6">
        <f t="shared" si="17"/>
        <v>2.6636507421146933</v>
      </c>
      <c r="I59" s="6">
        <f t="shared" si="17"/>
        <v>2.6038399072757863</v>
      </c>
      <c r="J59" s="6">
        <f t="shared" si="17"/>
        <v>2.590484825425608</v>
      </c>
      <c r="K59" s="6">
        <f>K8*($B$58/$B$16)^5*($B$59/$B$20)^3</f>
        <v>2.4706758384663616</v>
      </c>
    </row>
  </sheetData>
  <printOptions horizontalCentered="1" verticalCentered="1"/>
  <pageMargins left="0" right="0" top="0.5" bottom="0" header="0.5" footer="0.5"/>
  <pageSetup fitToHeight="3" orientation="portrait" scale="87" r:id="rId1"/>
  <headerFooter alignWithMargins="0">
    <oddHeader>&amp;R&amp;F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Metal &amp; Plastics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 Springman</dc:creator>
  <cp:keywords/>
  <dc:description/>
  <cp:lastModifiedBy>Gil Springman</cp:lastModifiedBy>
  <cp:lastPrinted>2000-07-28T16:02:46Z</cp:lastPrinted>
  <dcterms:created xsi:type="dcterms:W3CDTF">1998-01-06T13:15:37Z</dcterms:created>
  <dcterms:modified xsi:type="dcterms:W3CDTF">2007-12-05T19:15:05Z</dcterms:modified>
  <cp:category/>
  <cp:version/>
  <cp:contentType/>
  <cp:contentStatus/>
</cp:coreProperties>
</file>