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912" activeTab="0"/>
  </bookViews>
  <sheets>
    <sheet name="44" sheetId="1" r:id="rId1"/>
    <sheet name="datasheet" sheetId="2" r:id="rId2"/>
  </sheets>
  <definedNames>
    <definedName name="_xlnm.Print_Area" localSheetId="0">'44'!$A$1:$J$55</definedName>
    <definedName name="_xlnm.Print_Area" localSheetId="1">'datasheet'!$A$1:$Q$67</definedName>
  </definedNames>
  <calcPr fullCalcOnLoad="1"/>
</workbook>
</file>

<file path=xl/sharedStrings.xml><?xml version="1.0" encoding="utf-8"?>
<sst xmlns="http://schemas.openxmlformats.org/spreadsheetml/2006/main" count="85" uniqueCount="47">
  <si>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</si>
  <si>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</si>
  <si>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</si>
  <si>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</si>
  <si>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</si>
  <si>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</si>
  <si>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</si>
  <si>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</si>
  <si>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</si>
  <si>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</si>
  <si>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</si>
  <si>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</si>
  <si>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</si>
  <si>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</si>
  <si>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</si>
  <si>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</si>
  <si>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</si>
  <si>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</si>
  <si>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</si>
  <si>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</si>
  <si>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</si>
  <si>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</si>
  <si>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</si>
  <si>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</si>
  <si>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</si>
  <si>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</si>
  <si>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</si>
  <si>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</si>
  <si>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</si>
  <si>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</si>
  <si>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</si>
  <si>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</si>
  <si>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368FL/38/2400</t>
  </si>
  <si>
    <t>368FL/38/2200</t>
  </si>
  <si>
    <t>368FL/38/1600</t>
  </si>
  <si>
    <t>368FL/38/1400</t>
  </si>
  <si>
    <t>368FL/38/2000</t>
  </si>
  <si>
    <t>Static Pcor</t>
  </si>
  <si>
    <t>CW</t>
  </si>
  <si>
    <t>368FL/38/1800</t>
  </si>
  <si>
    <t>Total P</t>
  </si>
  <si>
    <t>Total Eff</t>
  </si>
  <si>
    <t>Thrust</t>
  </si>
  <si>
    <t>Sound Power</t>
  </si>
  <si>
    <t>FP</t>
  </si>
  <si>
    <t>Torque no thrust Labow unit</t>
  </si>
  <si>
    <t>21609200-44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</si>
</sst>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39625"/>
          <c:w val="0.91625"/>
          <c:h val="0.601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6962.864721485411</c:v>
                </c:pt>
                <c:pt idx="2">
                  <c:v>15688.821783819629</c:v>
                </c:pt>
                <c:pt idx="3">
                  <c:v>22922.660311671087</c:v>
                </c:pt>
                <c:pt idx="4">
                  <c:v>26391.321499668218</c:v>
                </c:pt>
                <c:pt idx="5">
                  <c:v>31534.650796284008</c:v>
                </c:pt>
                <c:pt idx="6">
                  <c:v>36053.2808560053</c:v>
                </c:pt>
                <c:pt idx="7">
                  <c:v>47319.76293961513</c:v>
                </c:pt>
              </c:numCache>
            </c:numRef>
          </c:xVal>
          <c:yVal>
            <c:numRef>
              <c:f>datasheet!$D$29:$K$29</c:f>
              <c:numCache>
                <c:ptCount val="8"/>
                <c:pt idx="0">
                  <c:v>68.40254067425141</c:v>
                </c:pt>
                <c:pt idx="1">
                  <c:v>57.02431143382326</c:v>
                </c:pt>
                <c:pt idx="2">
                  <c:v>49.575936141714635</c:v>
                </c:pt>
                <c:pt idx="3">
                  <c:v>42.316951401332254</c:v>
                </c:pt>
                <c:pt idx="4">
                  <c:v>43.064601080189846</c:v>
                </c:pt>
                <c:pt idx="5">
                  <c:v>42.6470731456298</c:v>
                </c:pt>
                <c:pt idx="6">
                  <c:v>42.82178341611946</c:v>
                </c:pt>
                <c:pt idx="7">
                  <c:v>41.954154445721635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6498.67374005305</c:v>
                </c:pt>
                <c:pt idx="2">
                  <c:v>14642.900331564988</c:v>
                </c:pt>
                <c:pt idx="3">
                  <c:v>21394.48295755968</c:v>
                </c:pt>
                <c:pt idx="4">
                  <c:v>24631.900066357004</c:v>
                </c:pt>
                <c:pt idx="5">
                  <c:v>29432.34074319841</c:v>
                </c:pt>
                <c:pt idx="6">
                  <c:v>33649.72879893828</c:v>
                </c:pt>
                <c:pt idx="7">
                  <c:v>44165.112076974125</c:v>
                </c:pt>
              </c:numCache>
            </c:numRef>
          </c:xVal>
          <c:yVal>
            <c:numRef>
              <c:f>datasheet!$D$35:$K$35</c:f>
              <c:numCache>
                <c:ptCount val="8"/>
                <c:pt idx="0">
                  <c:v>55.613798995598785</c:v>
                </c:pt>
                <c:pt idx="1">
                  <c:v>46.3628772072329</c:v>
                </c:pt>
                <c:pt idx="2">
                  <c:v>40.30707222899703</c:v>
                </c:pt>
                <c:pt idx="3">
                  <c:v>34.40524878377947</c:v>
                </c:pt>
                <c:pt idx="4">
                  <c:v>35.01311566341954</c:v>
                </c:pt>
                <c:pt idx="5">
                  <c:v>34.673649988624646</c:v>
                </c:pt>
                <c:pt idx="6">
                  <c:v>34.8156959092835</c:v>
                </c:pt>
                <c:pt idx="7">
                  <c:v>34.11028142194375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6034.482758620689</c:v>
                </c:pt>
                <c:pt idx="2">
                  <c:v>13596.978879310345</c:v>
                </c:pt>
                <c:pt idx="3">
                  <c:v>19866.305603448276</c:v>
                </c:pt>
                <c:pt idx="4">
                  <c:v>22872.47863304579</c:v>
                </c:pt>
                <c:pt idx="5">
                  <c:v>27330.030690112806</c:v>
                </c:pt>
                <c:pt idx="6">
                  <c:v>31246.176741871262</c:v>
                </c:pt>
                <c:pt idx="7">
                  <c:v>41010.46121433312</c:v>
                </c:pt>
              </c:numCache>
            </c:numRef>
          </c:xVal>
          <c:yVal>
            <c:numRef>
              <c:f>datasheet!$D$41:$K$41</c:f>
              <c:numCache>
                <c:ptCount val="8"/>
                <c:pt idx="0">
                  <c:v>44.5275205515053</c:v>
                </c:pt>
                <c:pt idx="1">
                  <c:v>37.12071473188436</c:v>
                </c:pt>
                <c:pt idx="2">
                  <c:v>32.27209828247321</c:v>
                </c:pt>
                <c:pt idx="3">
                  <c:v>27.546768067770955</c:v>
                </c:pt>
                <c:pt idx="4">
                  <c:v>28.033460317978403</c:v>
                </c:pt>
                <c:pt idx="5">
                  <c:v>27.761665096577385</c:v>
                </c:pt>
                <c:pt idx="6">
                  <c:v>27.875395011915398</c:v>
                </c:pt>
                <c:pt idx="7">
                  <c:v>27.310600686592725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5570.291777188329</c:v>
                </c:pt>
                <c:pt idx="2">
                  <c:v>12551.057427055704</c:v>
                </c:pt>
                <c:pt idx="3">
                  <c:v>18338.12824933687</c:v>
                </c:pt>
                <c:pt idx="4">
                  <c:v>21113.057199734576</c:v>
                </c:pt>
                <c:pt idx="5">
                  <c:v>25227.720637027207</c:v>
                </c:pt>
                <c:pt idx="6">
                  <c:v>28842.624684804243</c:v>
                </c:pt>
                <c:pt idx="7">
                  <c:v>37855.810351692104</c:v>
                </c:pt>
              </c:numCache>
            </c:numRef>
          </c:xVal>
          <c:yVal>
            <c:numRef>
              <c:f>datasheet!$D$47:$K$47</c:f>
              <c:numCache>
                <c:ptCount val="8"/>
                <c:pt idx="0">
                  <c:v>35.02210082521673</c:v>
                </c:pt>
                <c:pt idx="1">
                  <c:v>29.196447454117514</c:v>
                </c:pt>
                <c:pt idx="2">
                  <c:v>25.3828793045579</c:v>
                </c:pt>
                <c:pt idx="3">
                  <c:v>21.66627911748212</c:v>
                </c:pt>
                <c:pt idx="4">
                  <c:v>22.049075753057206</c:v>
                </c:pt>
                <c:pt idx="5">
                  <c:v>21.83530145056246</c:v>
                </c:pt>
                <c:pt idx="6">
                  <c:v>21.924753109053167</c:v>
                </c:pt>
                <c:pt idx="7">
                  <c:v>21.480527076209484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5106.100795755968</c:v>
                </c:pt>
                <c:pt idx="2">
                  <c:v>11505.13597480106</c:v>
                </c:pt>
                <c:pt idx="3">
                  <c:v>16809.950895225462</c:v>
                </c:pt>
                <c:pt idx="4">
                  <c:v>19353.63576642336</c:v>
                </c:pt>
                <c:pt idx="5">
                  <c:v>23125.410583941604</c:v>
                </c:pt>
                <c:pt idx="6">
                  <c:v>26439.07262773722</c:v>
                </c:pt>
                <c:pt idx="7">
                  <c:v>34701.1594890511</c:v>
                </c:pt>
              </c:numCache>
            </c:numRef>
          </c:xVal>
          <c:yVal>
            <c:numRef>
              <c:f>datasheet!$D$53:$K$53</c:f>
              <c:numCache>
                <c:ptCount val="8"/>
                <c:pt idx="0">
                  <c:v>26.975935299978847</c:v>
                </c:pt>
                <c:pt idx="1">
                  <c:v>22.488698820272216</c:v>
                </c:pt>
                <c:pt idx="2">
                  <c:v>19.551280297665826</c:v>
                </c:pt>
                <c:pt idx="3">
                  <c:v>16.68855179708836</c:v>
                </c:pt>
                <c:pt idx="4">
                  <c:v>16.983402677846716</c:v>
                </c:pt>
                <c:pt idx="5">
                  <c:v>16.818742031654295</c:v>
                </c:pt>
                <c:pt idx="6">
                  <c:v>16.88764258573481</c:v>
                </c:pt>
                <c:pt idx="7">
                  <c:v>16.545475427334956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4641.909814323607</c:v>
                </c:pt>
                <c:pt idx="2">
                  <c:v>10459.21452254642</c:v>
                </c:pt>
                <c:pt idx="3">
                  <c:v>15281.773541114057</c:v>
                </c:pt>
                <c:pt idx="4">
                  <c:v>17594.214333112144</c:v>
                </c:pt>
                <c:pt idx="5">
                  <c:v>21023.100530856005</c:v>
                </c:pt>
                <c:pt idx="6">
                  <c:v>24035.5205706702</c:v>
                </c:pt>
                <c:pt idx="7">
                  <c:v>31546.508626410086</c:v>
                </c:pt>
              </c:numCache>
            </c:numRef>
          </c:xVal>
          <c:yVal>
            <c:numRef>
              <c:f>datasheet!$D$59:$K$59</c:f>
              <c:numCache>
                <c:ptCount val="8"/>
                <c:pt idx="0">
                  <c:v>20.267419459037455</c:v>
                </c:pt>
                <c:pt idx="1">
                  <c:v>16.89609227668837</c:v>
                </c:pt>
                <c:pt idx="2">
                  <c:v>14.689166264211742</c:v>
                </c:pt>
                <c:pt idx="3">
                  <c:v>12.538355970765112</c:v>
                </c:pt>
                <c:pt idx="4">
                  <c:v>12.75988180153773</c:v>
                </c:pt>
                <c:pt idx="5">
                  <c:v>12.636169820927346</c:v>
                </c:pt>
                <c:pt idx="6">
                  <c:v>12.687935826998357</c:v>
                </c:pt>
                <c:pt idx="7">
                  <c:v>12.430860576510113</c:v>
                </c:pt>
              </c:numCache>
            </c:numRef>
          </c:yVal>
          <c:smooth val="0"/>
        </c:ser>
        <c:axId val="31145804"/>
        <c:axId val="11876781"/>
      </c:scatterChart>
      <c:valAx>
        <c:axId val="311458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1876781"/>
        <c:crosses val="autoZero"/>
        <c:crossBetween val="midCat"/>
        <c:dispUnits/>
        <c:majorUnit val="5000"/>
        <c:minorUnit val="1000"/>
      </c:valAx>
      <c:valAx>
        <c:axId val="1187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1458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275"/>
          <c:w val="0.9355"/>
          <c:h val="0.744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6962.864721485411</c:v>
                </c:pt>
                <c:pt idx="2">
                  <c:v>15688.821783819629</c:v>
                </c:pt>
                <c:pt idx="3">
                  <c:v>22922.660311671087</c:v>
                </c:pt>
                <c:pt idx="4">
                  <c:v>26391.321499668218</c:v>
                </c:pt>
                <c:pt idx="5">
                  <c:v>31534.650796284008</c:v>
                </c:pt>
                <c:pt idx="6">
                  <c:v>36053.2808560053</c:v>
                </c:pt>
                <c:pt idx="7">
                  <c:v>47319.76293961513</c:v>
                </c:pt>
              </c:numCache>
            </c:numRef>
          </c:xVal>
          <c:yVal>
            <c:numRef>
              <c:f>datasheet!$D$28:$K$28</c:f>
              <c:numCache>
                <c:ptCount val="8"/>
                <c:pt idx="0">
                  <c:v>9.543926644105003</c:v>
                </c:pt>
                <c:pt idx="1">
                  <c:v>7.68184184789874</c:v>
                </c:pt>
                <c:pt idx="2">
                  <c:v>6.385704184227005</c:v>
                </c:pt>
                <c:pt idx="3">
                  <c:v>5.008434239317803</c:v>
                </c:pt>
                <c:pt idx="4">
                  <c:v>4.705975080238251</c:v>
                </c:pt>
                <c:pt idx="5">
                  <c:v>4.083795638050962</c:v>
                </c:pt>
                <c:pt idx="6">
                  <c:v>3.4754864382054285</c:v>
                </c:pt>
                <c:pt idx="7">
                  <c:v>2.090443667221623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6498.67374005305</c:v>
                </c:pt>
                <c:pt idx="2">
                  <c:v>14642.900331564988</c:v>
                </c:pt>
                <c:pt idx="3">
                  <c:v>21394.48295755968</c:v>
                </c:pt>
                <c:pt idx="4">
                  <c:v>24631.900066357004</c:v>
                </c:pt>
                <c:pt idx="5">
                  <c:v>29432.34074319841</c:v>
                </c:pt>
                <c:pt idx="6">
                  <c:v>33649.72879893828</c:v>
                </c:pt>
                <c:pt idx="7">
                  <c:v>44165.112076974125</c:v>
                </c:pt>
              </c:numCache>
            </c:numRef>
          </c:xVal>
          <c:yVal>
            <c:numRef>
              <c:f>datasheet!$D$34:$K$34</c:f>
              <c:numCache>
                <c:ptCount val="8"/>
                <c:pt idx="0">
                  <c:v>8.313820543309248</c:v>
                </c:pt>
                <c:pt idx="1">
                  <c:v>6.691737787502903</c:v>
                </c:pt>
                <c:pt idx="2">
                  <c:v>5.562657867148858</c:v>
                </c:pt>
                <c:pt idx="3">
                  <c:v>4.3629027151390645</c:v>
                </c:pt>
                <c:pt idx="4">
                  <c:v>4.0994271810075436</c:v>
                </c:pt>
                <c:pt idx="5">
                  <c:v>3.557439755813282</c:v>
                </c:pt>
                <c:pt idx="6">
                  <c:v>3.027534852836729</c:v>
                </c:pt>
                <c:pt idx="7">
                  <c:v>1.821008705668614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6034.482758620689</c:v>
                </c:pt>
                <c:pt idx="2">
                  <c:v>13596.978879310345</c:v>
                </c:pt>
                <c:pt idx="3">
                  <c:v>19866.305603448276</c:v>
                </c:pt>
                <c:pt idx="4">
                  <c:v>22872.47863304579</c:v>
                </c:pt>
                <c:pt idx="5">
                  <c:v>27330.030690112806</c:v>
                </c:pt>
                <c:pt idx="6">
                  <c:v>31246.176741871262</c:v>
                </c:pt>
                <c:pt idx="7">
                  <c:v>41010.46121433312</c:v>
                </c:pt>
              </c:numCache>
            </c:numRef>
          </c:xVal>
          <c:yVal>
            <c:numRef>
              <c:f>datasheet!$D$40:$K$40</c:f>
              <c:numCache>
                <c:ptCount val="8"/>
                <c:pt idx="0">
                  <c:v>7.168549346016647</c:v>
                </c:pt>
                <c:pt idx="1">
                  <c:v>5.769916765755054</c:v>
                </c:pt>
                <c:pt idx="2">
                  <c:v>4.796373365041617</c:v>
                </c:pt>
                <c:pt idx="3">
                  <c:v>3.761890606420928</c:v>
                </c:pt>
                <c:pt idx="4">
                  <c:v>3.5347101713789533</c:v>
                </c:pt>
                <c:pt idx="5">
                  <c:v>3.067384279247167</c:v>
                </c:pt>
                <c:pt idx="6">
                  <c:v>2.6104764802520775</c:v>
                </c:pt>
                <c:pt idx="7">
                  <c:v>1.5701554656020191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5570.291777188329</c:v>
                </c:pt>
                <c:pt idx="2">
                  <c:v>12551.057427055704</c:v>
                </c:pt>
                <c:pt idx="3">
                  <c:v>18338.12824933687</c:v>
                </c:pt>
                <c:pt idx="4">
                  <c:v>21113.057199734576</c:v>
                </c:pt>
                <c:pt idx="5">
                  <c:v>25227.720637027207</c:v>
                </c:pt>
                <c:pt idx="6">
                  <c:v>28842.624684804243</c:v>
                </c:pt>
                <c:pt idx="7">
                  <c:v>37855.810351692104</c:v>
                </c:pt>
              </c:numCache>
            </c:numRef>
          </c:xVal>
          <c:yVal>
            <c:numRef>
              <c:f>datasheet!$D$46:$K$46</c:f>
              <c:numCache>
                <c:ptCount val="8"/>
                <c:pt idx="0">
                  <c:v>6.108113052227203</c:v>
                </c:pt>
                <c:pt idx="1">
                  <c:v>4.916378782655195</c:v>
                </c:pt>
                <c:pt idx="2">
                  <c:v>4.086850677905284</c:v>
                </c:pt>
                <c:pt idx="3">
                  <c:v>3.2053979131633947</c:v>
                </c:pt>
                <c:pt idx="4">
                  <c:v>3.011824051352481</c:v>
                </c:pt>
                <c:pt idx="5">
                  <c:v>2.613629208352616</c:v>
                </c:pt>
                <c:pt idx="6">
                  <c:v>2.224311320451475</c:v>
                </c:pt>
                <c:pt idx="7">
                  <c:v>1.3378839470218389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5106.100795755968</c:v>
                </c:pt>
                <c:pt idx="2">
                  <c:v>11505.13597480106</c:v>
                </c:pt>
                <c:pt idx="3">
                  <c:v>16809.950895225462</c:v>
                </c:pt>
                <c:pt idx="4">
                  <c:v>19353.63576642336</c:v>
                </c:pt>
                <c:pt idx="5">
                  <c:v>23125.410583941604</c:v>
                </c:pt>
                <c:pt idx="6">
                  <c:v>26439.07262773722</c:v>
                </c:pt>
                <c:pt idx="7">
                  <c:v>34701.1594890511</c:v>
                </c:pt>
              </c:numCache>
            </c:numRef>
          </c:xVal>
          <c:yVal>
            <c:numRef>
              <c:f>datasheet!$D$52:$K$52</c:f>
              <c:numCache>
                <c:ptCount val="8"/>
                <c:pt idx="0">
                  <c:v>5.132511661940912</c:v>
                </c:pt>
                <c:pt idx="1">
                  <c:v>4.1311238382033215</c:v>
                </c:pt>
                <c:pt idx="2">
                  <c:v>3.4340898057398554</c:v>
                </c:pt>
                <c:pt idx="3">
                  <c:v>2.693424635366463</c:v>
                </c:pt>
                <c:pt idx="4">
                  <c:v>2.5307688209281256</c:v>
                </c:pt>
                <c:pt idx="5">
                  <c:v>2.196174543129628</c:v>
                </c:pt>
                <c:pt idx="6">
                  <c:v>1.869039373434919</c:v>
                </c:pt>
                <c:pt idx="7">
                  <c:v>1.1241941499280725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4641.909814323607</c:v>
                </c:pt>
                <c:pt idx="2">
                  <c:v>10459.21452254642</c:v>
                </c:pt>
                <c:pt idx="3">
                  <c:v>15281.773541114057</c:v>
                </c:pt>
                <c:pt idx="4">
                  <c:v>17594.214333112144</c:v>
                </c:pt>
                <c:pt idx="5">
                  <c:v>21023.100530856005</c:v>
                </c:pt>
                <c:pt idx="6">
                  <c:v>24035.5205706702</c:v>
                </c:pt>
                <c:pt idx="7">
                  <c:v>31546.508626410086</c:v>
                </c:pt>
              </c:numCache>
            </c:numRef>
          </c:xVal>
          <c:yVal>
            <c:numRef>
              <c:f>datasheet!$D$58:$K$58</c:f>
              <c:numCache>
                <c:ptCount val="8"/>
                <c:pt idx="0">
                  <c:v>4.241745175157779</c:v>
                </c:pt>
                <c:pt idx="1">
                  <c:v>3.41415193239944</c:v>
                </c:pt>
                <c:pt idx="2">
                  <c:v>2.8380907485453353</c:v>
                </c:pt>
                <c:pt idx="3">
                  <c:v>2.225970773030135</c:v>
                </c:pt>
                <c:pt idx="4">
                  <c:v>2.091544480105889</c:v>
                </c:pt>
                <c:pt idx="5">
                  <c:v>1.815020283578205</c:v>
                </c:pt>
                <c:pt idx="6">
                  <c:v>1.5446606392024125</c:v>
                </c:pt>
                <c:pt idx="7">
                  <c:v>0.9290860743207212</c:v>
                </c:pt>
              </c:numCache>
            </c:numRef>
          </c:yVal>
          <c:smooth val="0"/>
        </c:ser>
        <c:axId val="39782166"/>
        <c:axId val="22495175"/>
      </c:scatterChart>
      <c:valAx>
        <c:axId val="3978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495175"/>
        <c:crosses val="autoZero"/>
        <c:crossBetween val="midCat"/>
        <c:dispUnits/>
        <c:majorUnit val="5000"/>
        <c:minorUnit val="1000"/>
      </c:valAx>
      <c:valAx>
        <c:axId val="2249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782166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18</xdr:row>
      <xdr:rowOff>142875</xdr:rowOff>
    </xdr:from>
    <xdr:to>
      <xdr:col>1</xdr:col>
      <xdr:colOff>400050</xdr:colOff>
      <xdr:row>20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66750" y="3057525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1</xdr:col>
      <xdr:colOff>38100</xdr:colOff>
      <xdr:row>16</xdr:row>
      <xdr:rowOff>66675</xdr:rowOff>
    </xdr:from>
    <xdr:to>
      <xdr:col>1</xdr:col>
      <xdr:colOff>381000</xdr:colOff>
      <xdr:row>17</xdr:row>
      <xdr:rowOff>76200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47700" y="265747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85725</xdr:colOff>
      <xdr:row>13</xdr:row>
      <xdr:rowOff>9525</xdr:rowOff>
    </xdr:from>
    <xdr:to>
      <xdr:col>1</xdr:col>
      <xdr:colOff>485775</xdr:colOff>
      <xdr:row>14</xdr:row>
      <xdr:rowOff>47625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95325" y="211455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0</xdr:col>
      <xdr:colOff>581025</xdr:colOff>
      <xdr:row>39</xdr:row>
      <xdr:rowOff>104775</xdr:rowOff>
    </xdr:from>
    <xdr:to>
      <xdr:col>1</xdr:col>
      <xdr:colOff>352425</xdr:colOff>
      <xdr:row>40</xdr:row>
      <xdr:rowOff>123825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81025" y="64198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1</xdr:col>
      <xdr:colOff>9525</xdr:colOff>
      <xdr:row>35</xdr:row>
      <xdr:rowOff>95250</xdr:rowOff>
    </xdr:from>
    <xdr:to>
      <xdr:col>1</xdr:col>
      <xdr:colOff>371475</xdr:colOff>
      <xdr:row>36</xdr:row>
      <xdr:rowOff>142875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19125" y="576262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28575</xdr:colOff>
      <xdr:row>31</xdr:row>
      <xdr:rowOff>133350</xdr:rowOff>
    </xdr:from>
    <xdr:to>
      <xdr:col>1</xdr:col>
      <xdr:colOff>409575</xdr:colOff>
      <xdr:row>33</xdr:row>
      <xdr:rowOff>19050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38175" y="5153025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5</xdr:col>
      <xdr:colOff>571500</xdr:colOff>
      <xdr:row>21</xdr:row>
      <xdr:rowOff>19050</xdr:rowOff>
    </xdr:from>
    <xdr:to>
      <xdr:col>6</xdr:col>
      <xdr:colOff>304800</xdr:colOff>
      <xdr:row>22</xdr:row>
      <xdr:rowOff>57150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619500" y="3419475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590550</xdr:colOff>
      <xdr:row>19</xdr:row>
      <xdr:rowOff>114300</xdr:rowOff>
    </xdr:from>
    <xdr:to>
      <xdr:col>7</xdr:col>
      <xdr:colOff>323850</xdr:colOff>
      <xdr:row>20</xdr:row>
      <xdr:rowOff>142875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248150" y="319087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8</xdr:col>
      <xdr:colOff>152400</xdr:colOff>
      <xdr:row>17</xdr:row>
      <xdr:rowOff>142875</xdr:rowOff>
    </xdr:from>
    <xdr:to>
      <xdr:col>8</xdr:col>
      <xdr:colOff>495300</xdr:colOff>
      <xdr:row>19</xdr:row>
      <xdr:rowOff>9525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029200" y="289560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6</xdr:col>
      <xdr:colOff>95250</xdr:colOff>
      <xdr:row>46</xdr:row>
      <xdr:rowOff>38100</xdr:rowOff>
    </xdr:from>
    <xdr:to>
      <xdr:col>6</xdr:col>
      <xdr:colOff>476250</xdr:colOff>
      <xdr:row>47</xdr:row>
      <xdr:rowOff>47625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3752850" y="74866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7</xdr:col>
      <xdr:colOff>152400</xdr:colOff>
      <xdr:row>45</xdr:row>
      <xdr:rowOff>28575</xdr:rowOff>
    </xdr:from>
    <xdr:to>
      <xdr:col>7</xdr:col>
      <xdr:colOff>533400</xdr:colOff>
      <xdr:row>46</xdr:row>
      <xdr:rowOff>47625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4419600" y="73152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8</xdr:col>
      <xdr:colOff>171450</xdr:colOff>
      <xdr:row>43</xdr:row>
      <xdr:rowOff>152400</xdr:rowOff>
    </xdr:from>
    <xdr:to>
      <xdr:col>8</xdr:col>
      <xdr:colOff>552450</xdr:colOff>
      <xdr:row>45</xdr:row>
      <xdr:rowOff>19050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5048250" y="7115175"/>
          <a:ext cx="38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 editAs="oneCell">
    <xdr:from>
      <xdr:col>0</xdr:col>
      <xdr:colOff>247650</xdr:colOff>
      <xdr:row>1</xdr:row>
      <xdr:rowOff>9525</xdr:rowOff>
    </xdr:from>
    <xdr:to>
      <xdr:col>2</xdr:col>
      <xdr:colOff>238125</xdr:colOff>
      <xdr:row>5</xdr:row>
      <xdr:rowOff>152400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7145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</xdr:colOff>
      <xdr:row>1</xdr:row>
      <xdr:rowOff>114300</xdr:rowOff>
    </xdr:from>
    <xdr:ext cx="4048125" cy="1181100"/>
    <xdr:sp>
      <xdr:nvSpPr>
        <xdr:cNvPr id="16" name="Text Box 32"/>
        <xdr:cNvSpPr txBox="1">
          <a:spLocks noChangeArrowheads="1"/>
        </xdr:cNvSpPr>
      </xdr:nvSpPr>
      <xdr:spPr>
        <a:xfrm>
          <a:off x="1485900" y="276225"/>
          <a:ext cx="40481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216-9-44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 44 IN RPM:   Various    TIP CLEARANCE:  .5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Q16" sqref="Q16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59"/>
  <sheetViews>
    <sheetView view="pageBreakPreview" zoomScale="70" zoomScaleNormal="75" zoomScaleSheetLayoutView="70" zoomScalePageLayoutView="0" workbookViewId="0" topLeftCell="A22">
      <selection activeCell="B58" activeCellId="5" sqref="B28 B34 B40 B46 B52 B58"/>
    </sheetView>
  </sheetViews>
  <sheetFormatPr defaultColWidth="9.140625" defaultRowHeight="12.75"/>
  <cols>
    <col min="1" max="1" width="19.00390625" style="0" customWidth="1"/>
    <col min="2" max="2" width="18.00390625" style="0" customWidth="1"/>
    <col min="3" max="3" width="12.57421875" style="0" customWidth="1"/>
  </cols>
  <sheetData>
    <row r="5" spans="1:15" ht="13.5" thickBot="1">
      <c r="A5" s="9" t="s">
        <v>6</v>
      </c>
      <c r="B5" s="10">
        <v>42646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</row>
    <row r="6" spans="1:15" ht="12.75">
      <c r="A6" s="9" t="s">
        <v>7</v>
      </c>
      <c r="B6" s="10" t="s">
        <v>26</v>
      </c>
      <c r="C6" s="4" t="s">
        <v>1</v>
      </c>
      <c r="D6" s="5">
        <v>0</v>
      </c>
      <c r="E6" s="5">
        <v>6962.864721485411</v>
      </c>
      <c r="F6" s="5">
        <v>15688.821783819629</v>
      </c>
      <c r="G6" s="5">
        <v>22922.660311671087</v>
      </c>
      <c r="H6" s="5">
        <v>26391.321499668218</v>
      </c>
      <c r="I6" s="5">
        <v>31534.650796284008</v>
      </c>
      <c r="J6" s="5">
        <v>36053.2808560053</v>
      </c>
      <c r="K6" s="5">
        <v>47319.76293961513</v>
      </c>
      <c r="L6" s="5">
        <v>51305.52720637027</v>
      </c>
      <c r="M6" s="5">
        <v>51856.87126741872</v>
      </c>
      <c r="N6" s="5">
        <v>53427.460351692105</v>
      </c>
      <c r="O6" s="5">
        <v>55483.03516921035</v>
      </c>
    </row>
    <row r="7" spans="1:15" ht="12.75">
      <c r="A7" s="9" t="s">
        <v>8</v>
      </c>
      <c r="B7" s="10" t="s">
        <v>27</v>
      </c>
      <c r="C7" t="s">
        <v>37</v>
      </c>
      <c r="D7">
        <v>9.543926644105003</v>
      </c>
      <c r="E7">
        <v>7.68184184789874</v>
      </c>
      <c r="F7">
        <v>6.385704184227005</v>
      </c>
      <c r="G7">
        <v>5.008434239317803</v>
      </c>
      <c r="H7">
        <v>4.705975080238251</v>
      </c>
      <c r="I7">
        <v>4.083795638050962</v>
      </c>
      <c r="J7">
        <v>3.4754864382054285</v>
      </c>
      <c r="K7">
        <v>2.090443667221623</v>
      </c>
      <c r="L7">
        <v>1.2304886420328227</v>
      </c>
      <c r="M7">
        <v>0.9966759854146696</v>
      </c>
      <c r="N7">
        <v>0.6855862643210251</v>
      </c>
      <c r="O7">
        <v>0.2120165615096812</v>
      </c>
    </row>
    <row r="8" spans="1:15" ht="12.75">
      <c r="A8" s="9" t="s">
        <v>9</v>
      </c>
      <c r="B8" s="11">
        <v>1412</v>
      </c>
      <c r="C8" s="4" t="s">
        <v>3</v>
      </c>
      <c r="D8" s="6">
        <v>68.40254067425141</v>
      </c>
      <c r="E8" s="6">
        <v>57.02431143382326</v>
      </c>
      <c r="F8" s="6">
        <v>49.575936141714635</v>
      </c>
      <c r="G8" s="6">
        <v>42.316951401332254</v>
      </c>
      <c r="H8" s="6">
        <v>43.064601080189846</v>
      </c>
      <c r="I8" s="6">
        <v>42.6470731456298</v>
      </c>
      <c r="J8" s="6">
        <v>42.82178341611946</v>
      </c>
      <c r="K8" s="6">
        <v>41.954154445721635</v>
      </c>
      <c r="L8" s="6">
        <v>41.015456890717836</v>
      </c>
      <c r="M8" s="6">
        <v>40.5742394279558</v>
      </c>
      <c r="N8" s="6">
        <v>39.896126683173875</v>
      </c>
      <c r="O8" s="6">
        <v>38.791602430756164</v>
      </c>
    </row>
    <row r="9" spans="1:15" ht="12.75">
      <c r="A9" s="9" t="s">
        <v>10</v>
      </c>
      <c r="B9" s="11">
        <v>45</v>
      </c>
      <c r="C9" s="4" t="s">
        <v>4</v>
      </c>
      <c r="D9" s="7">
        <v>0</v>
      </c>
      <c r="E9" s="7">
        <v>0.1477317449344707</v>
      </c>
      <c r="F9" s="7">
        <v>0.31827956820227077</v>
      </c>
      <c r="G9" s="7">
        <v>0.4273002825369795</v>
      </c>
      <c r="H9" s="7">
        <v>0.45422484978358296</v>
      </c>
      <c r="I9" s="7">
        <v>0.4756016516398887</v>
      </c>
      <c r="J9" s="7">
        <v>0.4608676213555056</v>
      </c>
      <c r="K9" s="7">
        <v>0.37135272447631035</v>
      </c>
      <c r="L9" s="7">
        <v>0.24242352865631467</v>
      </c>
      <c r="M9" s="7">
        <v>0.20062750633028628</v>
      </c>
      <c r="N9" s="7">
        <v>0.14460272011304334</v>
      </c>
      <c r="O9" s="7">
        <v>0.04776093670406834</v>
      </c>
    </row>
    <row r="10" spans="1:15" ht="12.75">
      <c r="A10" s="9" t="s">
        <v>11</v>
      </c>
      <c r="B10" s="10" t="s">
        <v>44</v>
      </c>
      <c r="C10" s="4" t="s">
        <v>40</v>
      </c>
      <c r="D10" s="6">
        <v>9.543926644105003</v>
      </c>
      <c r="E10" s="6">
        <v>7.724907761452025</v>
      </c>
      <c r="F10" s="6">
        <v>6.6043486094483965</v>
      </c>
      <c r="G10" s="6">
        <v>5.475187957887245</v>
      </c>
      <c r="H10" s="6">
        <v>5.32467494892085</v>
      </c>
      <c r="I10" s="6">
        <v>4.9671476478622</v>
      </c>
      <c r="J10" s="6">
        <v>4.630128389914146</v>
      </c>
      <c r="K10" s="6">
        <v>4.079480702949661</v>
      </c>
      <c r="L10" s="6">
        <v>3.5687123445348985</v>
      </c>
      <c r="M10" s="6">
        <v>3.3854241712113007</v>
      </c>
      <c r="N10" s="6">
        <v>3.2212216893906342</v>
      </c>
      <c r="O10" s="6">
        <v>2.9465180934555155</v>
      </c>
    </row>
    <row r="11" spans="1:15" ht="12.75">
      <c r="A11" s="9" t="s">
        <v>12</v>
      </c>
      <c r="B11" s="1">
        <v>0.5</v>
      </c>
      <c r="C11" s="4" t="s">
        <v>41</v>
      </c>
      <c r="D11" s="7">
        <v>0</v>
      </c>
      <c r="E11" s="7">
        <v>0.14855995810032288</v>
      </c>
      <c r="F11" s="7">
        <v>0.32917735664370673</v>
      </c>
      <c r="G11" s="7">
        <v>0.4671219086759851</v>
      </c>
      <c r="H11" s="7">
        <v>0.5139423047470818</v>
      </c>
      <c r="I11" s="7">
        <v>0.5784774348772078</v>
      </c>
      <c r="J11" s="7">
        <v>0.6139791639446475</v>
      </c>
      <c r="K11" s="7">
        <v>0.7246912687689672</v>
      </c>
      <c r="L11" s="7">
        <v>0.703086407926732</v>
      </c>
      <c r="M11" s="7">
        <v>0.6814744403195515</v>
      </c>
      <c r="N11" s="7">
        <v>0.6794147470768308</v>
      </c>
      <c r="O11" s="7">
        <v>0.6637616569047838</v>
      </c>
    </row>
    <row r="12" spans="1:15" ht="12.75">
      <c r="A12" s="9" t="s">
        <v>13</v>
      </c>
      <c r="B12" s="1" t="s">
        <v>46</v>
      </c>
      <c r="C12" s="4" t="s">
        <v>5</v>
      </c>
      <c r="D12" s="8">
        <v>104.2844958760963</v>
      </c>
      <c r="E12" s="8">
        <v>103.2844958760963</v>
      </c>
      <c r="F12" s="8">
        <v>101.8844958760963</v>
      </c>
      <c r="G12" s="8">
        <v>99.68449587609629</v>
      </c>
      <c r="H12" s="8">
        <v>98.09890033705247</v>
      </c>
      <c r="I12" s="8">
        <v>96.89890033705247</v>
      </c>
      <c r="J12" s="8">
        <v>95.99890033705246</v>
      </c>
      <c r="K12" s="8">
        <v>96.09890033705247</v>
      </c>
      <c r="L12" s="8">
        <v>95.49890033705246</v>
      </c>
      <c r="M12" s="8">
        <v>95.69890033705246</v>
      </c>
      <c r="N12" s="8">
        <v>95.79890033705247</v>
      </c>
      <c r="O12" s="8">
        <v>95.79890033705247</v>
      </c>
    </row>
    <row r="13" spans="1:15" ht="12.75">
      <c r="A13" s="9" t="s">
        <v>14</v>
      </c>
      <c r="B13" s="1" t="s">
        <v>28</v>
      </c>
      <c r="C13" s="4" t="s">
        <v>15</v>
      </c>
      <c r="D13">
        <v>-3.3200000000000003</v>
      </c>
      <c r="E13">
        <v>-2.8099999999999996</v>
      </c>
      <c r="F13">
        <v>-2.2</v>
      </c>
      <c r="G13">
        <v>-1.1900000000000004</v>
      </c>
      <c r="H13">
        <v>-0.8300000000000001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3" ht="12.75">
      <c r="A14" s="9" t="s">
        <v>16</v>
      </c>
      <c r="B14" s="1">
        <v>0</v>
      </c>
      <c r="C14" t="s">
        <v>42</v>
      </c>
    </row>
    <row r="15" spans="1:15" ht="12.75">
      <c r="A15" s="9" t="s">
        <v>17</v>
      </c>
      <c r="B15" s="1">
        <v>9</v>
      </c>
      <c r="C15" t="s">
        <v>43</v>
      </c>
      <c r="D15">
        <v>108.4</v>
      </c>
      <c r="E15">
        <v>107.4</v>
      </c>
      <c r="F15">
        <v>106</v>
      </c>
      <c r="G15">
        <v>103.8</v>
      </c>
      <c r="H15">
        <v>102.2</v>
      </c>
      <c r="I15">
        <v>101</v>
      </c>
      <c r="J15">
        <v>100.1</v>
      </c>
      <c r="K15">
        <v>100.2</v>
      </c>
      <c r="L15">
        <v>99.6</v>
      </c>
      <c r="M15">
        <v>99.8</v>
      </c>
      <c r="N15">
        <v>99.9</v>
      </c>
      <c r="O15">
        <v>99.9</v>
      </c>
    </row>
    <row r="16" spans="1:2" ht="12.75">
      <c r="A16" s="9" t="s">
        <v>18</v>
      </c>
      <c r="B16" s="1">
        <v>44</v>
      </c>
    </row>
    <row r="17" spans="1:2" ht="12.75">
      <c r="A17" s="9" t="s">
        <v>19</v>
      </c>
      <c r="B17" s="1" t="s">
        <v>38</v>
      </c>
    </row>
    <row r="18" spans="1:2" ht="12.75">
      <c r="A18" s="9" t="s">
        <v>20</v>
      </c>
      <c r="B18" s="1">
        <v>4.375</v>
      </c>
    </row>
    <row r="19" spans="1:2" ht="12.75">
      <c r="A19" s="9" t="s">
        <v>21</v>
      </c>
      <c r="B19" s="1">
        <v>2</v>
      </c>
    </row>
    <row r="20" spans="1:2" ht="12.75">
      <c r="A20" s="9" t="s">
        <v>22</v>
      </c>
      <c r="B20" s="1">
        <v>1500</v>
      </c>
    </row>
    <row r="21" spans="1:2" ht="12.75">
      <c r="A21" s="9" t="s">
        <v>23</v>
      </c>
      <c r="B21" s="1">
        <v>44</v>
      </c>
    </row>
    <row r="22" spans="1:2" ht="12.75">
      <c r="A22" s="9" t="s">
        <v>24</v>
      </c>
      <c r="B22" s="1">
        <v>0.075</v>
      </c>
    </row>
    <row r="23" spans="1:2" ht="12.75">
      <c r="A23" s="9" t="s">
        <v>25</v>
      </c>
      <c r="B23" s="1" t="s">
        <v>45</v>
      </c>
    </row>
    <row r="24" spans="1:2" ht="12.75">
      <c r="A24" s="9"/>
      <c r="B24" s="1">
        <v>0</v>
      </c>
    </row>
    <row r="25" spans="1:2" ht="12.75">
      <c r="A25" s="9"/>
      <c r="B25" s="1"/>
    </row>
    <row r="26" spans="1:15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  <c r="L26" s="3">
        <v>9</v>
      </c>
      <c r="M26" s="3">
        <v>10</v>
      </c>
      <c r="N26" s="3">
        <v>11</v>
      </c>
      <c r="O26" s="3">
        <v>12</v>
      </c>
    </row>
    <row r="27" spans="1:15" ht="12.75">
      <c r="A27" s="9" t="s">
        <v>32</v>
      </c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6962.864721485411</v>
      </c>
      <c r="F27" s="5">
        <f t="shared" si="0"/>
        <v>15688.821783819629</v>
      </c>
      <c r="G27" s="5">
        <f t="shared" si="0"/>
        <v>22922.660311671087</v>
      </c>
      <c r="H27" s="5">
        <f t="shared" si="0"/>
        <v>26391.321499668218</v>
      </c>
      <c r="I27" s="5">
        <f t="shared" si="0"/>
        <v>31534.650796284008</v>
      </c>
      <c r="J27" s="5">
        <f t="shared" si="0"/>
        <v>36053.2808560053</v>
      </c>
      <c r="K27" s="5">
        <f t="shared" si="0"/>
        <v>47319.76293961513</v>
      </c>
      <c r="L27" s="5">
        <f>L6*($B$28/$B$16)^3*($B$29/$B$20)</f>
        <v>51305.52720637027</v>
      </c>
      <c r="M27" s="5">
        <f>M6*($B$28/$B$16)^3*($B$29/$B$20)</f>
        <v>51856.87126741872</v>
      </c>
      <c r="N27" s="5">
        <f>N6*($B$28/$B$16)^3*($B$29/$B$20)</f>
        <v>53427.460351692105</v>
      </c>
      <c r="O27" s="5">
        <f>O6*($B$28/$B$16)^3*($B$29/$B$20)</f>
        <v>55483.03516921035</v>
      </c>
    </row>
    <row r="28" spans="1:15" ht="12.75">
      <c r="A28" s="9" t="s">
        <v>29</v>
      </c>
      <c r="B28" s="1">
        <v>44</v>
      </c>
      <c r="C28" s="4" t="s">
        <v>2</v>
      </c>
      <c r="D28" s="6">
        <f>D7*($B$28/$B$16)^2*($B$29/$B$20)^2</f>
        <v>9.543926644105003</v>
      </c>
      <c r="E28" s="6">
        <f aca="true" t="shared" si="1" ref="E28:K28">E7*($B$28/$B$16)^2*($B$29/$B$20)^2</f>
        <v>7.68184184789874</v>
      </c>
      <c r="F28" s="6">
        <f t="shared" si="1"/>
        <v>6.385704184227005</v>
      </c>
      <c r="G28" s="6">
        <f t="shared" si="1"/>
        <v>5.008434239317803</v>
      </c>
      <c r="H28" s="6">
        <f t="shared" si="1"/>
        <v>4.705975080238251</v>
      </c>
      <c r="I28" s="6">
        <f t="shared" si="1"/>
        <v>4.083795638050962</v>
      </c>
      <c r="J28" s="6">
        <f t="shared" si="1"/>
        <v>3.4754864382054285</v>
      </c>
      <c r="K28" s="6">
        <f t="shared" si="1"/>
        <v>2.090443667221623</v>
      </c>
      <c r="L28" s="6">
        <f>L7*($B$28/$B$16)^2*($B$29/$B$20)^2</f>
        <v>1.2304886420328227</v>
      </c>
      <c r="M28" s="6">
        <f>M7*($B$28/$B$16)^2*($B$29/$B$20)^2</f>
        <v>0.9966759854146696</v>
      </c>
      <c r="N28" s="6">
        <f>N7*($B$28/$B$16)^2*($B$29/$B$20)^2</f>
        <v>0.6855862643210251</v>
      </c>
      <c r="O28" s="6">
        <f>O7*($B$28/$B$16)^2*($B$29/$B$20)^2</f>
        <v>0.2120165615096812</v>
      </c>
    </row>
    <row r="29" spans="1:15" ht="12.75">
      <c r="A29" s="9" t="s">
        <v>31</v>
      </c>
      <c r="B29" s="1">
        <v>1500</v>
      </c>
      <c r="C29" s="4" t="s">
        <v>3</v>
      </c>
      <c r="D29" s="6">
        <f aca="true" t="shared" si="2" ref="D29:J29">D8*($B$28/$B$16)^5*($B$29/$B$20)^3</f>
        <v>68.40254067425141</v>
      </c>
      <c r="E29" s="6">
        <f t="shared" si="2"/>
        <v>57.02431143382326</v>
      </c>
      <c r="F29" s="6">
        <f t="shared" si="2"/>
        <v>49.575936141714635</v>
      </c>
      <c r="G29" s="6">
        <f t="shared" si="2"/>
        <v>42.316951401332254</v>
      </c>
      <c r="H29" s="6">
        <f t="shared" si="2"/>
        <v>43.064601080189846</v>
      </c>
      <c r="I29" s="6">
        <f t="shared" si="2"/>
        <v>42.6470731456298</v>
      </c>
      <c r="J29" s="6">
        <f t="shared" si="2"/>
        <v>42.82178341611946</v>
      </c>
      <c r="K29" s="6">
        <f>K8*($B$28/$B$16)^5*($B$29/$B$20)^3</f>
        <v>41.954154445721635</v>
      </c>
      <c r="L29" s="6">
        <f>L8*($B$28/$B$16)^5*($B$29/$B$20)^3</f>
        <v>41.015456890717836</v>
      </c>
      <c r="M29" s="6">
        <f>M8*($B$28/$B$16)^5*($B$29/$B$20)^3</f>
        <v>40.5742394279558</v>
      </c>
      <c r="N29" s="6">
        <f>N8*($B$28/$B$16)^5*($B$29/$B$20)^3</f>
        <v>39.896126683173875</v>
      </c>
      <c r="O29" s="6">
        <f>O8*($B$28/$B$16)^5*($B$29/$B$20)^3</f>
        <v>38.791602430756164</v>
      </c>
    </row>
    <row r="32" spans="1:15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  <c r="L32" s="3">
        <v>9</v>
      </c>
      <c r="M32" s="3">
        <v>10</v>
      </c>
      <c r="N32" s="3">
        <v>11</v>
      </c>
      <c r="O32" s="3">
        <v>12</v>
      </c>
    </row>
    <row r="33" spans="1:15" ht="12.75">
      <c r="A33" s="9" t="s">
        <v>33</v>
      </c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6498.67374005305</v>
      </c>
      <c r="F33" s="5">
        <f t="shared" si="3"/>
        <v>14642.900331564988</v>
      </c>
      <c r="G33" s="5">
        <f t="shared" si="3"/>
        <v>21394.48295755968</v>
      </c>
      <c r="H33" s="5">
        <f t="shared" si="3"/>
        <v>24631.900066357004</v>
      </c>
      <c r="I33" s="5">
        <f t="shared" si="3"/>
        <v>29432.34074319841</v>
      </c>
      <c r="J33" s="5">
        <f t="shared" si="3"/>
        <v>33649.72879893828</v>
      </c>
      <c r="K33" s="5">
        <f t="shared" si="3"/>
        <v>44165.112076974125</v>
      </c>
      <c r="L33" s="5">
        <f>L6*($B$34/$B$16)^3*($B$35/$B$20)</f>
        <v>47885.15872594559</v>
      </c>
      <c r="M33" s="5">
        <f>M6*($B$34/$B$16)^3*($B$35/$B$20)</f>
        <v>48399.74651625747</v>
      </c>
      <c r="N33" s="5">
        <f>N6*($B$34/$B$16)^3*($B$35/$B$20)</f>
        <v>49865.629661579296</v>
      </c>
      <c r="O33" s="5">
        <f>O6*($B$34/$B$16)^3*($B$35/$B$20)</f>
        <v>51784.16615792966</v>
      </c>
    </row>
    <row r="34" spans="1:15" ht="12.75">
      <c r="A34" s="9" t="s">
        <v>29</v>
      </c>
      <c r="B34" s="1">
        <v>44</v>
      </c>
      <c r="C34" s="4" t="s">
        <v>2</v>
      </c>
      <c r="D34" s="6">
        <f>D7*($B$34/$B$16)^2*($B$35/$B$20)^2</f>
        <v>8.313820543309248</v>
      </c>
      <c r="E34" s="6">
        <f aca="true" t="shared" si="4" ref="E34:K34">E7*($B$34/$B$16)^2*($B$35/$B$20)^2</f>
        <v>6.691737787502903</v>
      </c>
      <c r="F34" s="6">
        <f t="shared" si="4"/>
        <v>5.562657867148858</v>
      </c>
      <c r="G34" s="6">
        <f t="shared" si="4"/>
        <v>4.3629027151390645</v>
      </c>
      <c r="H34" s="6">
        <f t="shared" si="4"/>
        <v>4.0994271810075436</v>
      </c>
      <c r="I34" s="6">
        <f t="shared" si="4"/>
        <v>3.557439755813282</v>
      </c>
      <c r="J34" s="6">
        <f t="shared" si="4"/>
        <v>3.027534852836729</v>
      </c>
      <c r="K34" s="6">
        <f t="shared" si="4"/>
        <v>1.821008705668614</v>
      </c>
      <c r="L34" s="6">
        <f>L7*($B$34/$B$16)^2*($B$35/$B$20)^2</f>
        <v>1.0718923281708146</v>
      </c>
      <c r="M34" s="6">
        <f>M7*($B$34/$B$16)^2*($B$35/$B$20)^2</f>
        <v>0.8682155250723345</v>
      </c>
      <c r="N34" s="6">
        <f>N7*($B$34/$B$16)^2*($B$35/$B$20)^2</f>
        <v>0.5972218124752041</v>
      </c>
      <c r="O34" s="6">
        <f>O7*($B$34/$B$16)^2*($B$35/$B$20)^2</f>
        <v>0.18468998247065563</v>
      </c>
    </row>
    <row r="35" spans="1:15" ht="12.75">
      <c r="A35" s="9" t="s">
        <v>31</v>
      </c>
      <c r="B35" s="1">
        <v>1400</v>
      </c>
      <c r="C35" s="4" t="s">
        <v>3</v>
      </c>
      <c r="D35" s="6">
        <f aca="true" t="shared" si="5" ref="D35:J35">D8*($B$34/$B$16)^5*($B$35/$B$20)^3</f>
        <v>55.613798995598785</v>
      </c>
      <c r="E35" s="6">
        <f t="shared" si="5"/>
        <v>46.3628772072329</v>
      </c>
      <c r="F35" s="6">
        <f t="shared" si="5"/>
        <v>40.30707222899703</v>
      </c>
      <c r="G35" s="6">
        <f t="shared" si="5"/>
        <v>34.40524878377947</v>
      </c>
      <c r="H35" s="6">
        <f t="shared" si="5"/>
        <v>35.01311566341954</v>
      </c>
      <c r="I35" s="6">
        <f t="shared" si="5"/>
        <v>34.673649988624646</v>
      </c>
      <c r="J35" s="6">
        <f t="shared" si="5"/>
        <v>34.8156959092835</v>
      </c>
      <c r="K35" s="6">
        <f>K8*($B$34/$B$16)^5*($B$35/$B$20)^3</f>
        <v>34.11028142194375</v>
      </c>
      <c r="L35" s="6">
        <f>L8*($B$34/$B$16)^5*($B$35/$B$20)^3</f>
        <v>33.347085543149554</v>
      </c>
      <c r="M35" s="6">
        <f>M8*($B$34/$B$16)^5*($B$35/$B$20)^3</f>
        <v>32.98835940453651</v>
      </c>
      <c r="N35" s="6">
        <f>N8*($B$34/$B$16)^5*($B$35/$B$20)^3</f>
        <v>32.43702862774196</v>
      </c>
      <c r="O35" s="6">
        <f>O8*($B$34/$B$16)^5*($B$35/$B$20)^3</f>
        <v>31.53900950222072</v>
      </c>
    </row>
    <row r="38" spans="1:15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  <c r="L38" s="3">
        <v>9</v>
      </c>
      <c r="M38" s="3">
        <v>10</v>
      </c>
      <c r="N38" s="3">
        <v>11</v>
      </c>
      <c r="O38" s="3">
        <v>12</v>
      </c>
    </row>
    <row r="39" spans="1:15" ht="12.75">
      <c r="A39" s="9" t="s">
        <v>36</v>
      </c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6034.482758620689</v>
      </c>
      <c r="F39" s="5">
        <f t="shared" si="6"/>
        <v>13596.978879310345</v>
      </c>
      <c r="G39" s="5">
        <f t="shared" si="6"/>
        <v>19866.305603448276</v>
      </c>
      <c r="H39" s="5">
        <f t="shared" si="6"/>
        <v>22872.47863304579</v>
      </c>
      <c r="I39" s="5">
        <f t="shared" si="6"/>
        <v>27330.030690112806</v>
      </c>
      <c r="J39" s="5">
        <f t="shared" si="6"/>
        <v>31246.176741871262</v>
      </c>
      <c r="K39" s="5">
        <f t="shared" si="6"/>
        <v>41010.46121433312</v>
      </c>
      <c r="L39" s="5">
        <f>L6*($B$40/$B$16)^3*($B$41/$B$20)</f>
        <v>44464.790245520904</v>
      </c>
      <c r="M39" s="5">
        <f>M6*($B$40/$B$16)^3*($B$41/$B$20)</f>
        <v>44942.62176509623</v>
      </c>
      <c r="N39" s="5">
        <f>N6*($B$40/$B$16)^3*($B$41/$B$20)</f>
        <v>46303.798971466495</v>
      </c>
      <c r="O39" s="5">
        <f>O6*($B$40/$B$16)^3*($B$41/$B$20)</f>
        <v>48085.29714664897</v>
      </c>
    </row>
    <row r="40" spans="1:15" ht="12.75">
      <c r="A40" s="9" t="s">
        <v>29</v>
      </c>
      <c r="B40" s="1">
        <v>44</v>
      </c>
      <c r="C40" s="4" t="s">
        <v>2</v>
      </c>
      <c r="D40" s="6">
        <f>D7*($B$40/$B$16)^2*($B$41/$B$20)^2</f>
        <v>7.168549346016647</v>
      </c>
      <c r="E40" s="6">
        <f aca="true" t="shared" si="7" ref="E40:K40">E7*($B$40/$B$16)^2*($B$41/$B$20)^2</f>
        <v>5.769916765755054</v>
      </c>
      <c r="F40" s="6">
        <f t="shared" si="7"/>
        <v>4.796373365041617</v>
      </c>
      <c r="G40" s="6">
        <f t="shared" si="7"/>
        <v>3.761890606420928</v>
      </c>
      <c r="H40" s="6">
        <f t="shared" si="7"/>
        <v>3.5347101713789533</v>
      </c>
      <c r="I40" s="6">
        <f t="shared" si="7"/>
        <v>3.067384279247167</v>
      </c>
      <c r="J40" s="6">
        <f t="shared" si="7"/>
        <v>2.6104764802520775</v>
      </c>
      <c r="K40" s="6">
        <f t="shared" si="7"/>
        <v>1.5701554656020191</v>
      </c>
      <c r="L40" s="6">
        <f>L7*($B$40/$B$16)^2*($B$41/$B$20)^2</f>
        <v>0.9242336911268758</v>
      </c>
      <c r="M40" s="6">
        <f>M7*($B$40/$B$16)^2*($B$41/$B$20)^2</f>
        <v>0.7486144068225742</v>
      </c>
      <c r="N40" s="6">
        <f>N7*($B$40/$B$16)^2*($B$41/$B$20)^2</f>
        <v>0.5149514607566811</v>
      </c>
      <c r="O40" s="6">
        <f>O7*($B$40/$B$16)^2*($B$41/$B$20)^2</f>
        <v>0.1592479950894939</v>
      </c>
    </row>
    <row r="41" spans="1:15" ht="12.75">
      <c r="A41" s="9" t="s">
        <v>31</v>
      </c>
      <c r="B41" s="1">
        <v>1300</v>
      </c>
      <c r="C41" s="4" t="s">
        <v>3</v>
      </c>
      <c r="D41" s="6">
        <f aca="true" t="shared" si="8" ref="D41:J41">D8*($B$40/$B$16)^5*($B$41/$B$20)^3</f>
        <v>44.5275205515053</v>
      </c>
      <c r="E41" s="6">
        <f t="shared" si="8"/>
        <v>37.12071473188436</v>
      </c>
      <c r="F41" s="6">
        <f t="shared" si="8"/>
        <v>32.27209828247321</v>
      </c>
      <c r="G41" s="6">
        <f t="shared" si="8"/>
        <v>27.546768067770955</v>
      </c>
      <c r="H41" s="6">
        <f t="shared" si="8"/>
        <v>28.033460317978403</v>
      </c>
      <c r="I41" s="6">
        <f t="shared" si="8"/>
        <v>27.761665096577385</v>
      </c>
      <c r="J41" s="6">
        <f t="shared" si="8"/>
        <v>27.875395011915398</v>
      </c>
      <c r="K41" s="6">
        <f>K8*($B$40/$B$16)^5*($B$41/$B$20)^3</f>
        <v>27.310600686592725</v>
      </c>
      <c r="L41" s="6">
        <f>L8*($B$40/$B$16)^5*($B$41/$B$20)^3</f>
        <v>26.699543344861365</v>
      </c>
      <c r="M41" s="6">
        <f>M8*($B$40/$B$16)^5*($B$41/$B$20)^3</f>
        <v>26.412327117990788</v>
      </c>
      <c r="N41" s="6">
        <f>N8*($B$40/$B$16)^5*($B$41/$B$20)^3</f>
        <v>25.970900836424597</v>
      </c>
      <c r="O41" s="6">
        <f>O8*($B$40/$B$16)^5*($B$41/$B$20)^3</f>
        <v>25.251896456406314</v>
      </c>
    </row>
    <row r="44" spans="1:15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  <c r="L44" s="3">
        <v>9</v>
      </c>
      <c r="M44" s="3">
        <v>10</v>
      </c>
      <c r="N44" s="3">
        <v>11</v>
      </c>
      <c r="O44" s="3">
        <v>12</v>
      </c>
    </row>
    <row r="45" spans="1:15" ht="12.75">
      <c r="A45" s="9" t="s">
        <v>39</v>
      </c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5570.291777188329</v>
      </c>
      <c r="F45" s="5">
        <f t="shared" si="9"/>
        <v>12551.057427055704</v>
      </c>
      <c r="G45" s="5">
        <f t="shared" si="9"/>
        <v>18338.12824933687</v>
      </c>
      <c r="H45" s="5">
        <f t="shared" si="9"/>
        <v>21113.057199734576</v>
      </c>
      <c r="I45" s="5">
        <f t="shared" si="9"/>
        <v>25227.720637027207</v>
      </c>
      <c r="J45" s="5">
        <f t="shared" si="9"/>
        <v>28842.624684804243</v>
      </c>
      <c r="K45" s="5">
        <f t="shared" si="9"/>
        <v>37855.810351692104</v>
      </c>
      <c r="L45" s="5">
        <f>L6*($B$46/$B$16)^3*($B$47/$B$20)</f>
        <v>41044.421765096224</v>
      </c>
      <c r="M45" s="5">
        <f>M6*($B$46/$B$16)^3*($B$47/$B$20)</f>
        <v>41485.497013934975</v>
      </c>
      <c r="N45" s="5">
        <f>N6*($B$46/$B$16)^3*($B$47/$B$20)</f>
        <v>42741.968281353686</v>
      </c>
      <c r="O45" s="5">
        <f>O6*($B$46/$B$16)^3*($B$47/$B$20)</f>
        <v>44386.42813536828</v>
      </c>
    </row>
    <row r="46" spans="1:15" ht="12.75">
      <c r="A46" s="9" t="s">
        <v>29</v>
      </c>
      <c r="B46" s="1">
        <v>44</v>
      </c>
      <c r="C46" s="4" t="s">
        <v>2</v>
      </c>
      <c r="D46" s="6">
        <f>D7*($B$46/$B$16)^2*($B$47/$B$20)^2</f>
        <v>6.108113052227203</v>
      </c>
      <c r="E46" s="6">
        <f aca="true" t="shared" si="10" ref="E46:K46">E7*($B$46/$B$16)^2*($B$47/$B$20)^2</f>
        <v>4.916378782655195</v>
      </c>
      <c r="F46" s="6">
        <f t="shared" si="10"/>
        <v>4.086850677905284</v>
      </c>
      <c r="G46" s="6">
        <f t="shared" si="10"/>
        <v>3.2053979131633947</v>
      </c>
      <c r="H46" s="6">
        <f t="shared" si="10"/>
        <v>3.011824051352481</v>
      </c>
      <c r="I46" s="6">
        <f t="shared" si="10"/>
        <v>2.613629208352616</v>
      </c>
      <c r="J46" s="6">
        <f t="shared" si="10"/>
        <v>2.224311320451475</v>
      </c>
      <c r="K46" s="6">
        <f t="shared" si="10"/>
        <v>1.3378839470218389</v>
      </c>
      <c r="L46" s="6">
        <f>L7*($B$46/$B$16)^2*($B$47/$B$20)^2</f>
        <v>0.7875127309010067</v>
      </c>
      <c r="M46" s="6">
        <f>M7*($B$46/$B$16)^2*($B$47/$B$20)^2</f>
        <v>0.6378726306653887</v>
      </c>
      <c r="N46" s="6">
        <f>N7*($B$46/$B$16)^2*($B$47/$B$20)^2</f>
        <v>0.43877520916545615</v>
      </c>
      <c r="O46" s="6">
        <f>O7*($B$46/$B$16)^2*($B$47/$B$20)^2</f>
        <v>0.13569059936619599</v>
      </c>
    </row>
    <row r="47" spans="1:15" ht="12.75">
      <c r="A47" s="9" t="s">
        <v>31</v>
      </c>
      <c r="B47" s="1">
        <v>1200</v>
      </c>
      <c r="C47" s="4" t="s">
        <v>3</v>
      </c>
      <c r="D47" s="6">
        <f aca="true" t="shared" si="11" ref="D47:J47">D8*($B$46/$B$16)^5*($B$47/$B$20)^3</f>
        <v>35.02210082521673</v>
      </c>
      <c r="E47" s="6">
        <f t="shared" si="11"/>
        <v>29.196447454117514</v>
      </c>
      <c r="F47" s="6">
        <f t="shared" si="11"/>
        <v>25.3828793045579</v>
      </c>
      <c r="G47" s="6">
        <f t="shared" si="11"/>
        <v>21.66627911748212</v>
      </c>
      <c r="H47" s="6">
        <f t="shared" si="11"/>
        <v>22.049075753057206</v>
      </c>
      <c r="I47" s="6">
        <f t="shared" si="11"/>
        <v>21.83530145056246</v>
      </c>
      <c r="J47" s="6">
        <f t="shared" si="11"/>
        <v>21.924753109053167</v>
      </c>
      <c r="K47" s="6">
        <f>K8*($B$46/$B$16)^5*($B$47/$B$20)^3</f>
        <v>21.480527076209484</v>
      </c>
      <c r="L47" s="6">
        <f>L8*($B$46/$B$16)^5*($B$47/$B$20)^3</f>
        <v>20.999913928047537</v>
      </c>
      <c r="M47" s="6">
        <f>M8*($B$46/$B$16)^5*($B$47/$B$20)^3</f>
        <v>20.774010587113377</v>
      </c>
      <c r="N47" s="6">
        <f>N8*($B$46/$B$16)^5*($B$47/$B$20)^3</f>
        <v>20.426816861785028</v>
      </c>
      <c r="O47" s="6">
        <f>O8*($B$46/$B$16)^5*($B$47/$B$20)^3</f>
        <v>19.86130044454716</v>
      </c>
    </row>
    <row r="50" spans="1:15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  <c r="L50" s="3">
        <v>9</v>
      </c>
      <c r="M50" s="3">
        <v>10</v>
      </c>
      <c r="N50" s="3">
        <v>11</v>
      </c>
      <c r="O50" s="3">
        <v>12</v>
      </c>
    </row>
    <row r="51" spans="1:15" ht="12.75">
      <c r="A51" s="9" t="s">
        <v>34</v>
      </c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5106.100795755968</v>
      </c>
      <c r="F51" s="5">
        <f t="shared" si="12"/>
        <v>11505.13597480106</v>
      </c>
      <c r="G51" s="5">
        <f t="shared" si="12"/>
        <v>16809.950895225462</v>
      </c>
      <c r="H51" s="5">
        <f t="shared" si="12"/>
        <v>19353.63576642336</v>
      </c>
      <c r="I51" s="5">
        <f t="shared" si="12"/>
        <v>23125.410583941604</v>
      </c>
      <c r="J51" s="5">
        <f t="shared" si="12"/>
        <v>26439.07262773722</v>
      </c>
      <c r="K51" s="5">
        <f t="shared" si="12"/>
        <v>34701.1594890511</v>
      </c>
      <c r="L51" s="5">
        <f>L6*($B$52/$B$16)^3*($B$53/$B$20)</f>
        <v>37624.05328467153</v>
      </c>
      <c r="M51" s="5">
        <f>M6*($B$52/$B$16)^3*($B$53/$B$20)</f>
        <v>38028.37226277372</v>
      </c>
      <c r="N51" s="5">
        <f>N6*($B$52/$B$16)^3*($B$53/$B$20)</f>
        <v>39180.13759124088</v>
      </c>
      <c r="O51" s="5">
        <f>O6*($B$52/$B$16)^3*($B$53/$B$20)</f>
        <v>40687.55912408759</v>
      </c>
    </row>
    <row r="52" spans="1:15" ht="12.75">
      <c r="A52" s="9" t="s">
        <v>29</v>
      </c>
      <c r="B52" s="1">
        <v>44</v>
      </c>
      <c r="C52" s="4" t="s">
        <v>2</v>
      </c>
      <c r="D52" s="6">
        <f>D7*($B$52/$B$16)^2*($B$53/$B$20)^2</f>
        <v>5.132511661940912</v>
      </c>
      <c r="E52" s="6">
        <f aca="true" t="shared" si="13" ref="E52:K52">E7*($B$52/$B$16)^2*($B$53/$B$20)^2</f>
        <v>4.1311238382033215</v>
      </c>
      <c r="F52" s="6">
        <f t="shared" si="13"/>
        <v>3.4340898057398554</v>
      </c>
      <c r="G52" s="6">
        <f t="shared" si="13"/>
        <v>2.693424635366463</v>
      </c>
      <c r="H52" s="6">
        <f t="shared" si="13"/>
        <v>2.5307688209281256</v>
      </c>
      <c r="I52" s="6">
        <f t="shared" si="13"/>
        <v>2.196174543129628</v>
      </c>
      <c r="J52" s="6">
        <f t="shared" si="13"/>
        <v>1.869039373434919</v>
      </c>
      <c r="K52" s="6">
        <f t="shared" si="13"/>
        <v>1.1241941499280725</v>
      </c>
      <c r="L52" s="6">
        <f>L7*($B$52/$B$16)^2*($B$53/$B$20)^2</f>
        <v>0.6617294474932067</v>
      </c>
      <c r="M52" s="6">
        <f>M7*($B$52/$B$16)^2*($B$53/$B$20)^2</f>
        <v>0.5359901966007778</v>
      </c>
      <c r="N52" s="6">
        <f>N7*($B$52/$B$16)^2*($B$53/$B$20)^2</f>
        <v>0.368693057701529</v>
      </c>
      <c r="O52" s="6">
        <f>O7*($B$52/$B$16)^2*($B$53/$B$20)^2</f>
        <v>0.11401779530076188</v>
      </c>
    </row>
    <row r="53" spans="1:15" ht="12.75">
      <c r="A53" s="9" t="s">
        <v>31</v>
      </c>
      <c r="B53" s="1">
        <v>1100</v>
      </c>
      <c r="C53" s="4" t="s">
        <v>3</v>
      </c>
      <c r="D53" s="6">
        <f aca="true" t="shared" si="14" ref="D53:J53">D8*($B$52/$B$16)^5*($B$53/$B$20)^3</f>
        <v>26.975935299978847</v>
      </c>
      <c r="E53" s="6">
        <f t="shared" si="14"/>
        <v>22.488698820272216</v>
      </c>
      <c r="F53" s="6">
        <f t="shared" si="14"/>
        <v>19.551280297665826</v>
      </c>
      <c r="G53" s="6">
        <f t="shared" si="14"/>
        <v>16.68855179708836</v>
      </c>
      <c r="H53" s="6">
        <f t="shared" si="14"/>
        <v>16.983402677846716</v>
      </c>
      <c r="I53" s="6">
        <f t="shared" si="14"/>
        <v>16.818742031654295</v>
      </c>
      <c r="J53" s="6">
        <f t="shared" si="14"/>
        <v>16.88764258573481</v>
      </c>
      <c r="K53" s="6">
        <f>K8*($B$52/$B$16)^5*($B$53/$B$20)^3</f>
        <v>16.545475427334956</v>
      </c>
      <c r="L53" s="6">
        <f>L8*($B$52/$B$16)^5*($B$53/$B$20)^3</f>
        <v>16.17528092490235</v>
      </c>
      <c r="M53" s="6">
        <f>M8*($B$52/$B$16)^5*($B$53/$B$20)^3</f>
        <v>16.00127783069901</v>
      </c>
      <c r="N53" s="6">
        <f>N8*($B$52/$B$16)^5*($B$53/$B$20)^3</f>
        <v>15.733850256386493</v>
      </c>
      <c r="O53" s="6">
        <f>O8*($B$52/$B$16)^5*($B$53/$B$20)^3</f>
        <v>15.298258617877464</v>
      </c>
    </row>
    <row r="56" spans="1:15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  <c r="L56" s="3">
        <v>9</v>
      </c>
      <c r="M56" s="3">
        <v>10</v>
      </c>
      <c r="N56" s="3">
        <v>11</v>
      </c>
      <c r="O56" s="3">
        <v>12</v>
      </c>
    </row>
    <row r="57" spans="1:15" ht="12.75">
      <c r="A57" s="9" t="s">
        <v>35</v>
      </c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4641.909814323607</v>
      </c>
      <c r="F57" s="5">
        <f t="shared" si="15"/>
        <v>10459.21452254642</v>
      </c>
      <c r="G57" s="5">
        <f t="shared" si="15"/>
        <v>15281.773541114057</v>
      </c>
      <c r="H57" s="5">
        <f t="shared" si="15"/>
        <v>17594.214333112144</v>
      </c>
      <c r="I57" s="5">
        <f t="shared" si="15"/>
        <v>21023.100530856005</v>
      </c>
      <c r="J57" s="5">
        <f t="shared" si="15"/>
        <v>24035.5205706702</v>
      </c>
      <c r="K57" s="5">
        <f t="shared" si="15"/>
        <v>31546.508626410086</v>
      </c>
      <c r="L57" s="5">
        <f>L6*($B$58/$B$16)^3*($B$59/$B$20)</f>
        <v>34203.68480424685</v>
      </c>
      <c r="M57" s="5">
        <f>M6*($B$58/$B$16)^3*($B$59/$B$20)</f>
        <v>34571.24751161248</v>
      </c>
      <c r="N57" s="5">
        <f>N6*($B$58/$B$16)^3*($B$59/$B$20)</f>
        <v>35618.30690112807</v>
      </c>
      <c r="O57" s="5">
        <f>O6*($B$58/$B$16)^3*($B$59/$B$20)</f>
        <v>36988.6901128069</v>
      </c>
    </row>
    <row r="58" spans="1:15" ht="12.75">
      <c r="A58" s="9" t="s">
        <v>29</v>
      </c>
      <c r="B58" s="1">
        <v>44</v>
      </c>
      <c r="C58" s="4" t="s">
        <v>2</v>
      </c>
      <c r="D58" s="6">
        <f>D7*($B$58/$B$16)^2*($B$59/$B$20)^2</f>
        <v>4.241745175157779</v>
      </c>
      <c r="E58" s="6">
        <f aca="true" t="shared" si="16" ref="E58:K58">E7*($B$58/$B$16)^2*($B$59/$B$20)^2</f>
        <v>3.41415193239944</v>
      </c>
      <c r="F58" s="6">
        <f t="shared" si="16"/>
        <v>2.8380907485453353</v>
      </c>
      <c r="G58" s="6">
        <f t="shared" si="16"/>
        <v>2.225970773030135</v>
      </c>
      <c r="H58" s="6">
        <f t="shared" si="16"/>
        <v>2.091544480105889</v>
      </c>
      <c r="I58" s="6">
        <f t="shared" si="16"/>
        <v>1.815020283578205</v>
      </c>
      <c r="J58" s="6">
        <f t="shared" si="16"/>
        <v>1.5446606392024125</v>
      </c>
      <c r="K58" s="6">
        <f t="shared" si="16"/>
        <v>0.9290860743207212</v>
      </c>
      <c r="L58" s="6">
        <f>L7*($B$58/$B$16)^2*($B$59/$B$20)^2</f>
        <v>0.5468838409034767</v>
      </c>
      <c r="M58" s="6">
        <f>M7*($B$58/$B$16)^2*($B$59/$B$20)^2</f>
        <v>0.442967104628742</v>
      </c>
      <c r="N58" s="6">
        <f>N7*($B$58/$B$16)^2*($B$59/$B$20)^2</f>
        <v>0.3047050063649</v>
      </c>
      <c r="O58" s="6">
        <f>O7*($B$58/$B$16)^2*($B$59/$B$20)^2</f>
        <v>0.09422958289319164</v>
      </c>
    </row>
    <row r="59" spans="1:15" ht="12.75">
      <c r="A59" s="9" t="s">
        <v>31</v>
      </c>
      <c r="B59" s="1">
        <v>1000</v>
      </c>
      <c r="C59" s="4" t="s">
        <v>3</v>
      </c>
      <c r="D59" s="6">
        <f aca="true" t="shared" si="17" ref="D59:J59">D8*($B$58/$B$16)^5*($B$59/$B$20)^3</f>
        <v>20.267419459037455</v>
      </c>
      <c r="E59" s="6">
        <f t="shared" si="17"/>
        <v>16.89609227668837</v>
      </c>
      <c r="F59" s="6">
        <f t="shared" si="17"/>
        <v>14.689166264211742</v>
      </c>
      <c r="G59" s="6">
        <f t="shared" si="17"/>
        <v>12.538355970765112</v>
      </c>
      <c r="H59" s="6">
        <f t="shared" si="17"/>
        <v>12.75988180153773</v>
      </c>
      <c r="I59" s="6">
        <f t="shared" si="17"/>
        <v>12.636169820927346</v>
      </c>
      <c r="J59" s="6">
        <f t="shared" si="17"/>
        <v>12.687935826998357</v>
      </c>
      <c r="K59" s="6">
        <f>K8*($B$58/$B$16)^5*($B$59/$B$20)^3</f>
        <v>12.430860576510113</v>
      </c>
      <c r="L59" s="6">
        <f>L8*($B$58/$B$16)^5*($B$59/$B$20)^3</f>
        <v>12.152727967620098</v>
      </c>
      <c r="M59" s="6">
        <f>M8*($B$58/$B$16)^5*($B$59/$B$20)^3</f>
        <v>12.021996867542459</v>
      </c>
      <c r="N59" s="6">
        <f>N8*($B$58/$B$16)^5*($B$59/$B$20)^3</f>
        <v>11.82107457279226</v>
      </c>
      <c r="O59" s="6">
        <f>O8*($B$58/$B$16)^5*($B$59/$B$20)^3</f>
        <v>11.493808127631455</v>
      </c>
    </row>
  </sheetData>
  <sheetProtection/>
  <printOptions horizontalCentered="1" verticalCentered="1"/>
  <pageMargins left="0" right="0" top="0.5" bottom="0" header="0.5" footer="0.5"/>
  <pageSetup fitToHeight="3" horizontalDpi="600" verticalDpi="600" orientation="portrait" scale="61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gspringman</cp:lastModifiedBy>
  <cp:lastPrinted>2012-05-01T14:07:07Z</cp:lastPrinted>
  <dcterms:created xsi:type="dcterms:W3CDTF">1998-01-06T13:15:37Z</dcterms:created>
  <dcterms:modified xsi:type="dcterms:W3CDTF">2017-05-24T20:34:50Z</dcterms:modified>
  <cp:category/>
  <cp:version/>
  <cp:contentType/>
  <cp:contentStatus/>
</cp:coreProperties>
</file>