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0"/>
  </bookViews>
  <sheets>
    <sheet name="40" sheetId="1" r:id="rId1"/>
    <sheet name="datasheet" sheetId="2" r:id="rId2"/>
  </sheets>
  <definedNames>
    <definedName name="_xlnm.Print_Area" localSheetId="0">'40'!$A$1:$J$55</definedName>
    <definedName name="_xlnm.Print_Area" localSheetId="1">'datasheet'!$A$1:$L$67</definedName>
  </definedNames>
  <calcPr fullCalcOnLoad="1"/>
</workbook>
</file>

<file path=xl/sharedStrings.xml><?xml version="1.0" encoding="utf-8"?>
<sst xmlns="http://schemas.openxmlformats.org/spreadsheetml/2006/main" count="85" uniqueCount="47">
  <si>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</si>
  <si>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</si>
  <si>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</si>
  <si>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</si>
  <si>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</si>
  <si>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</si>
  <si>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</si>
  <si>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</si>
  <si>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</si>
  <si>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</si>
  <si>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</si>
  <si>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</si>
  <si>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</si>
  <si>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</si>
  <si>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</si>
  <si>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Position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</si>
  <si>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</si>
  <si>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</si>
  <si>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</si>
  <si>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</si>
  <si>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</si>
  <si>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</si>
  <si>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</si>
  <si>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</si>
  <si>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</si>
  <si>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</si>
  <si>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</si>
  <si>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>Best</t>
  </si>
  <si>
    <t>ACS</t>
  </si>
  <si>
    <t>Dia</t>
  </si>
  <si>
    <t>Fan Law</t>
  </si>
  <si>
    <t>Rpm</t>
  </si>
  <si>
    <t>368FL/38/2400</t>
  </si>
  <si>
    <t>368FL/38/2200</t>
  </si>
  <si>
    <t>368FL/38/1600</t>
  </si>
  <si>
    <t>368FL/38/1400</t>
  </si>
  <si>
    <t>368FL/38/2000</t>
  </si>
  <si>
    <t>Static Pcor</t>
  </si>
  <si>
    <t>CW</t>
  </si>
  <si>
    <t>368FL/38/1800</t>
  </si>
  <si>
    <t>Total P</t>
  </si>
  <si>
    <t>Total Eff</t>
  </si>
  <si>
    <t>Thrust</t>
  </si>
  <si>
    <t>Flat Plate</t>
  </si>
  <si>
    <t>Sound Power</t>
  </si>
  <si>
    <t>21607200-40</t>
  </si>
  <si>
    <t>Torque No Thrust Device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</si>
</sst>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5"/>
      <color indexed="8"/>
      <name val="Arial"/>
      <family val="0"/>
    </font>
    <font>
      <b/>
      <sz val="13"/>
      <color indexed="8"/>
      <name val="Arial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5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27225"/>
          <c:w val="0.9055"/>
          <c:h val="0.72525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datasheet!$A$27</c:f>
              <c:strCache>
                <c:ptCount val="1"/>
                <c:pt idx="0">
                  <c:v>368FL/38/2400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datasheet!$D$27:$K$27</c:f>
              <c:numCache>
                <c:ptCount val="8"/>
                <c:pt idx="0">
                  <c:v>0</c:v>
                </c:pt>
                <c:pt idx="1">
                  <c:v>8837.32048651817</c:v>
                </c:pt>
                <c:pt idx="2">
                  <c:v>16206.311661580667</c:v>
                </c:pt>
                <c:pt idx="3">
                  <c:v>25777.161183456203</c:v>
                </c:pt>
                <c:pt idx="4">
                  <c:v>30697.107070408725</c:v>
                </c:pt>
                <c:pt idx="5">
                  <c:v>32735.555050634528</c:v>
                </c:pt>
                <c:pt idx="6">
                  <c:v>35596.96492011957</c:v>
                </c:pt>
                <c:pt idx="7">
                  <c:v>46492.17503025852</c:v>
                </c:pt>
              </c:numCache>
            </c:numRef>
          </c:xVal>
          <c:yVal>
            <c:numRef>
              <c:f>datasheet!$D$29:$K$29</c:f>
              <c:numCache>
                <c:ptCount val="8"/>
                <c:pt idx="0">
                  <c:v>89.42946538206444</c:v>
                </c:pt>
                <c:pt idx="1">
                  <c:v>76.2710506375138</c:v>
                </c:pt>
                <c:pt idx="2">
                  <c:v>67.80499536933307</c:v>
                </c:pt>
                <c:pt idx="3">
                  <c:v>60.90502258953025</c:v>
                </c:pt>
                <c:pt idx="4">
                  <c:v>60.35524418890505</c:v>
                </c:pt>
                <c:pt idx="5">
                  <c:v>60.619956346233714</c:v>
                </c:pt>
                <c:pt idx="6">
                  <c:v>60.226337643332954</c:v>
                </c:pt>
                <c:pt idx="7">
                  <c:v>61.10067884623315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datasheet!$A$33</c:f>
              <c:strCache>
                <c:ptCount val="1"/>
                <c:pt idx="0">
                  <c:v>368FL/38/2200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datasheet!$D$33:$K$33</c:f>
              <c:numCache>
                <c:ptCount val="8"/>
                <c:pt idx="0">
                  <c:v>0</c:v>
                </c:pt>
                <c:pt idx="1">
                  <c:v>7953.588437866353</c:v>
                </c:pt>
                <c:pt idx="2">
                  <c:v>14585.680495422599</c:v>
                </c:pt>
                <c:pt idx="3">
                  <c:v>23199.44506511058</c:v>
                </c:pt>
                <c:pt idx="4">
                  <c:v>27627.396363367854</c:v>
                </c:pt>
                <c:pt idx="5">
                  <c:v>29461.999545571074</c:v>
                </c:pt>
                <c:pt idx="6">
                  <c:v>32037.268428107614</c:v>
                </c:pt>
                <c:pt idx="7">
                  <c:v>41842.95752723267</c:v>
                </c:pt>
              </c:numCache>
            </c:numRef>
          </c:xVal>
          <c:yVal>
            <c:numRef>
              <c:f>datasheet!$D$35:$K$35</c:f>
              <c:numCache>
                <c:ptCount val="8"/>
                <c:pt idx="0">
                  <c:v>65.19408026352497</c:v>
                </c:pt>
                <c:pt idx="1">
                  <c:v>55.601595914747556</c:v>
                </c:pt>
                <c:pt idx="2">
                  <c:v>49.42984162424381</c:v>
                </c:pt>
                <c:pt idx="3">
                  <c:v>44.39976146776755</c:v>
                </c:pt>
                <c:pt idx="4">
                  <c:v>43.998973013711776</c:v>
                </c:pt>
                <c:pt idx="5">
                  <c:v>44.191948176404374</c:v>
                </c:pt>
                <c:pt idx="6">
                  <c:v>43.905000141989724</c:v>
                </c:pt>
                <c:pt idx="7">
                  <c:v>44.54239487890396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datasheet!$A$39</c:f>
              <c:strCache>
                <c:ptCount val="1"/>
                <c:pt idx="0">
                  <c:v>368FL/38/2000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datasheet!$D$39:$K$39</c:f>
              <c:numCache>
                <c:ptCount val="8"/>
                <c:pt idx="0">
                  <c:v>0</c:v>
                </c:pt>
                <c:pt idx="1">
                  <c:v>7069.856389214537</c:v>
                </c:pt>
                <c:pt idx="2">
                  <c:v>12965.049329264533</c:v>
                </c:pt>
                <c:pt idx="3">
                  <c:v>20621.72894676496</c:v>
                </c:pt>
                <c:pt idx="4">
                  <c:v>24557.68565632698</c:v>
                </c:pt>
                <c:pt idx="5">
                  <c:v>26188.444040507624</c:v>
                </c:pt>
                <c:pt idx="6">
                  <c:v>28477.571936095657</c:v>
                </c:pt>
                <c:pt idx="7">
                  <c:v>37193.74002420682</c:v>
                </c:pt>
              </c:numCache>
            </c:numRef>
          </c:xVal>
          <c:yVal>
            <c:numRef>
              <c:f>datasheet!$D$41:$K$41</c:f>
              <c:numCache>
                <c:ptCount val="8"/>
                <c:pt idx="0">
                  <c:v>45.787886275616984</c:v>
                </c:pt>
                <c:pt idx="1">
                  <c:v>39.05077792640706</c:v>
                </c:pt>
                <c:pt idx="2">
                  <c:v>34.71615762909853</c:v>
                </c:pt>
                <c:pt idx="3">
                  <c:v>31.183371565839483</c:v>
                </c:pt>
                <c:pt idx="4">
                  <c:v>30.90188502471938</c:v>
                </c:pt>
                <c:pt idx="5">
                  <c:v>31.037417649271656</c:v>
                </c:pt>
                <c:pt idx="6">
                  <c:v>30.83588487338647</c:v>
                </c:pt>
                <c:pt idx="7">
                  <c:v>31.28354756927137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datasheet!$A$45</c:f>
              <c:strCache>
                <c:ptCount val="1"/>
                <c:pt idx="0">
                  <c:v>368FL/38/1800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datasheet!$D$45:$K$45</c:f>
              <c:numCache>
                <c:ptCount val="8"/>
                <c:pt idx="0">
                  <c:v>0</c:v>
                </c:pt>
                <c:pt idx="1">
                  <c:v>6186.124340562719</c:v>
                </c:pt>
                <c:pt idx="2">
                  <c:v>11344.418163106466</c:v>
                </c:pt>
                <c:pt idx="3">
                  <c:v>18044.012828419338</c:v>
                </c:pt>
                <c:pt idx="4">
                  <c:v>21487.97494928611</c:v>
                </c:pt>
                <c:pt idx="5">
                  <c:v>22914.88853544417</c:v>
                </c:pt>
                <c:pt idx="6">
                  <c:v>24917.8754440837</c:v>
                </c:pt>
                <c:pt idx="7">
                  <c:v>32544.522521180963</c:v>
                </c:pt>
              </c:numCache>
            </c:numRef>
          </c:xVal>
          <c:yVal>
            <c:numRef>
              <c:f>datasheet!$D$47:$K$47</c:f>
              <c:numCache>
                <c:ptCount val="8"/>
                <c:pt idx="0">
                  <c:v>30.674306626048093</c:v>
                </c:pt>
                <c:pt idx="1">
                  <c:v>26.16097036866723</c:v>
                </c:pt>
                <c:pt idx="2">
                  <c:v>23.25711341168124</c:v>
                </c:pt>
                <c:pt idx="3">
                  <c:v>20.89042274820887</c:v>
                </c:pt>
                <c:pt idx="4">
                  <c:v>20.701848756794426</c:v>
                </c:pt>
                <c:pt idx="5">
                  <c:v>20.79264502675816</c:v>
                </c:pt>
                <c:pt idx="6">
                  <c:v>20.6576338116632</c:v>
                </c:pt>
                <c:pt idx="7">
                  <c:v>20.957532844257965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datasheet!$A$51</c:f>
              <c:strCache>
                <c:ptCount val="1"/>
                <c:pt idx="0">
                  <c:v>368FL/38/1600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datasheet!$D$51:$K$51</c:f>
              <c:numCache>
                <c:ptCount val="8"/>
                <c:pt idx="0">
                  <c:v>0</c:v>
                </c:pt>
                <c:pt idx="1">
                  <c:v>5302.392291910903</c:v>
                </c:pt>
                <c:pt idx="2">
                  <c:v>9723.7869969484</c:v>
                </c:pt>
                <c:pt idx="3">
                  <c:v>15466.29671007372</c:v>
                </c:pt>
                <c:pt idx="4">
                  <c:v>18418.264242245237</c:v>
                </c:pt>
                <c:pt idx="5">
                  <c:v>19641.33303038072</c:v>
                </c:pt>
                <c:pt idx="6">
                  <c:v>21358.178952071743</c:v>
                </c:pt>
                <c:pt idx="7">
                  <c:v>27895.305018155115</c:v>
                </c:pt>
              </c:numCache>
            </c:numRef>
          </c:xVal>
          <c:yVal>
            <c:numRef>
              <c:f>datasheet!$D$53:$K$53</c:f>
              <c:numCache>
                <c:ptCount val="8"/>
                <c:pt idx="0">
                  <c:v>19.31676452252592</c:v>
                </c:pt>
                <c:pt idx="1">
                  <c:v>16.474546937702982</c:v>
                </c:pt>
                <c:pt idx="2">
                  <c:v>14.645878999775945</c:v>
                </c:pt>
                <c:pt idx="3">
                  <c:v>13.155484879338534</c:v>
                </c:pt>
                <c:pt idx="4">
                  <c:v>13.03673274480349</c:v>
                </c:pt>
                <c:pt idx="5">
                  <c:v>13.093910570786484</c:v>
                </c:pt>
                <c:pt idx="6">
                  <c:v>13.00888893095992</c:v>
                </c:pt>
                <c:pt idx="7">
                  <c:v>13.197746630786362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datasheet!$A$57</c:f>
              <c:strCache>
                <c:ptCount val="1"/>
                <c:pt idx="0">
                  <c:v>368FL/38/1400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datasheet!$D$57:$K$57</c:f>
              <c:numCache>
                <c:ptCount val="8"/>
                <c:pt idx="0">
                  <c:v>0</c:v>
                </c:pt>
                <c:pt idx="1">
                  <c:v>4418.660243259085</c:v>
                </c:pt>
                <c:pt idx="2">
                  <c:v>8103.155830790333</c:v>
                </c:pt>
                <c:pt idx="3">
                  <c:v>12888.580591728101</c:v>
                </c:pt>
                <c:pt idx="4">
                  <c:v>15348.553535204363</c:v>
                </c:pt>
                <c:pt idx="5">
                  <c:v>16367.777525317264</c:v>
                </c:pt>
                <c:pt idx="6">
                  <c:v>17798.482460059786</c:v>
                </c:pt>
                <c:pt idx="7">
                  <c:v>23246.08751512926</c:v>
                </c:pt>
              </c:numCache>
            </c:numRef>
          </c:xVal>
          <c:yVal>
            <c:numRef>
              <c:f>datasheet!$D$59:$K$59</c:f>
              <c:numCache>
                <c:ptCount val="8"/>
                <c:pt idx="0">
                  <c:v>11.178683172758054</c:v>
                </c:pt>
                <c:pt idx="1">
                  <c:v>9.533881329689224</c:v>
                </c:pt>
                <c:pt idx="2">
                  <c:v>8.475624421166634</c:v>
                </c:pt>
                <c:pt idx="3">
                  <c:v>7.613127823691281</c:v>
                </c:pt>
                <c:pt idx="4">
                  <c:v>7.544405523613131</c:v>
                </c:pt>
                <c:pt idx="5">
                  <c:v>7.577494543279214</c:v>
                </c:pt>
                <c:pt idx="6">
                  <c:v>7.528292205416619</c:v>
                </c:pt>
                <c:pt idx="7">
                  <c:v>7.637584855779144</c:v>
                </c:pt>
              </c:numCache>
            </c:numRef>
          </c:yVal>
          <c:smooth val="0"/>
        </c:ser>
        <c:axId val="6302470"/>
        <c:axId val="56722231"/>
      </c:scatterChart>
      <c:valAx>
        <c:axId val="630247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6722231"/>
        <c:crosses val="autoZero"/>
        <c:crossBetween val="midCat"/>
        <c:dispUnits/>
      </c:valAx>
      <c:valAx>
        <c:axId val="56722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2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302470"/>
        <c:crosses val="autoZero"/>
        <c:crossBetween val="midCat"/>
        <c:dispUnits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00425"/>
          <c:w val="0.93675"/>
          <c:h val="0.89875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datasheet!$A$27</c:f>
              <c:strCache>
                <c:ptCount val="1"/>
                <c:pt idx="0">
                  <c:v>368FL/38/2400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datasheet!$D$27:$K$27</c:f>
              <c:numCache>
                <c:ptCount val="8"/>
                <c:pt idx="0">
                  <c:v>0</c:v>
                </c:pt>
                <c:pt idx="1">
                  <c:v>8837.32048651817</c:v>
                </c:pt>
                <c:pt idx="2">
                  <c:v>16206.311661580667</c:v>
                </c:pt>
                <c:pt idx="3">
                  <c:v>25777.161183456203</c:v>
                </c:pt>
                <c:pt idx="4">
                  <c:v>30697.107070408725</c:v>
                </c:pt>
                <c:pt idx="5">
                  <c:v>32735.555050634528</c:v>
                </c:pt>
                <c:pt idx="6">
                  <c:v>35596.96492011957</c:v>
                </c:pt>
                <c:pt idx="7">
                  <c:v>46492.17503025852</c:v>
                </c:pt>
              </c:numCache>
            </c:numRef>
          </c:xVal>
          <c:yVal>
            <c:numRef>
              <c:f>datasheet!$D$28:$K$28</c:f>
              <c:numCache>
                <c:ptCount val="8"/>
                <c:pt idx="0">
                  <c:v>11.592501730103807</c:v>
                </c:pt>
                <c:pt idx="1">
                  <c:v>9.590660986876191</c:v>
                </c:pt>
                <c:pt idx="2">
                  <c:v>8.166752809883702</c:v>
                </c:pt>
                <c:pt idx="3">
                  <c:v>6.649048978928343</c:v>
                </c:pt>
                <c:pt idx="4">
                  <c:v>6.161300642409335</c:v>
                </c:pt>
                <c:pt idx="5">
                  <c:v>5.407237045118914</c:v>
                </c:pt>
                <c:pt idx="6">
                  <c:v>4.8173593761181035</c:v>
                </c:pt>
                <c:pt idx="7">
                  <c:v>3.238044410322549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datasheet!$A$33</c:f>
              <c:strCache>
                <c:ptCount val="1"/>
                <c:pt idx="0">
                  <c:v>368FL/38/2200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datasheet!$D$33:$K$33</c:f>
              <c:numCache>
                <c:ptCount val="8"/>
                <c:pt idx="0">
                  <c:v>0</c:v>
                </c:pt>
                <c:pt idx="1">
                  <c:v>7953.588437866353</c:v>
                </c:pt>
                <c:pt idx="2">
                  <c:v>14585.680495422599</c:v>
                </c:pt>
                <c:pt idx="3">
                  <c:v>23199.44506511058</c:v>
                </c:pt>
                <c:pt idx="4">
                  <c:v>27627.396363367854</c:v>
                </c:pt>
                <c:pt idx="5">
                  <c:v>29461.999545571074</c:v>
                </c:pt>
                <c:pt idx="6">
                  <c:v>32037.268428107614</c:v>
                </c:pt>
                <c:pt idx="7">
                  <c:v>41842.95752723267</c:v>
                </c:pt>
              </c:numCache>
            </c:numRef>
          </c:xVal>
          <c:yVal>
            <c:numRef>
              <c:f>datasheet!$D$34:$K$34</c:f>
              <c:numCache>
                <c:ptCount val="8"/>
                <c:pt idx="0">
                  <c:v>9.389926401384084</c:v>
                </c:pt>
                <c:pt idx="1">
                  <c:v>7.768435399369715</c:v>
                </c:pt>
                <c:pt idx="2">
                  <c:v>6.615069776005798</c:v>
                </c:pt>
                <c:pt idx="3">
                  <c:v>5.385729672931959</c:v>
                </c:pt>
                <c:pt idx="4">
                  <c:v>4.990653520351561</c:v>
                </c:pt>
                <c:pt idx="5">
                  <c:v>4.37986200654632</c:v>
                </c:pt>
                <c:pt idx="6">
                  <c:v>3.902061094655664</c:v>
                </c:pt>
                <c:pt idx="7">
                  <c:v>2.622815972361265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datasheet!$A$39</c:f>
              <c:strCache>
                <c:ptCount val="1"/>
                <c:pt idx="0">
                  <c:v>368FL/38/2000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datasheet!$D$39:$K$39</c:f>
              <c:numCache>
                <c:ptCount val="8"/>
                <c:pt idx="0">
                  <c:v>0</c:v>
                </c:pt>
                <c:pt idx="1">
                  <c:v>7069.856389214537</c:v>
                </c:pt>
                <c:pt idx="2">
                  <c:v>12965.049329264533</c:v>
                </c:pt>
                <c:pt idx="3">
                  <c:v>20621.72894676496</c:v>
                </c:pt>
                <c:pt idx="4">
                  <c:v>24557.68565632698</c:v>
                </c:pt>
                <c:pt idx="5">
                  <c:v>26188.444040507624</c:v>
                </c:pt>
                <c:pt idx="6">
                  <c:v>28477.571936095657</c:v>
                </c:pt>
                <c:pt idx="7">
                  <c:v>37193.74002420682</c:v>
                </c:pt>
              </c:numCache>
            </c:numRef>
          </c:xVal>
          <c:yVal>
            <c:numRef>
              <c:f>datasheet!$D$40:$K$40</c:f>
              <c:numCache>
                <c:ptCount val="8"/>
                <c:pt idx="0">
                  <c:v>7.419201107266437</c:v>
                </c:pt>
                <c:pt idx="1">
                  <c:v>6.1380230316007625</c:v>
                </c:pt>
                <c:pt idx="2">
                  <c:v>5.226721798325569</c:v>
                </c:pt>
                <c:pt idx="3">
                  <c:v>4.2553913465141395</c:v>
                </c:pt>
                <c:pt idx="4">
                  <c:v>3.9432324111419743</c:v>
                </c:pt>
                <c:pt idx="5">
                  <c:v>3.4606317088761047</c:v>
                </c:pt>
                <c:pt idx="6">
                  <c:v>3.0831100007155863</c:v>
                </c:pt>
                <c:pt idx="7">
                  <c:v>2.0723484226064315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datasheet!$A$45</c:f>
              <c:strCache>
                <c:ptCount val="1"/>
                <c:pt idx="0">
                  <c:v>368FL/38/1800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datasheet!$D$45:$K$45</c:f>
              <c:numCache>
                <c:ptCount val="8"/>
                <c:pt idx="0">
                  <c:v>0</c:v>
                </c:pt>
                <c:pt idx="1">
                  <c:v>6186.124340562719</c:v>
                </c:pt>
                <c:pt idx="2">
                  <c:v>11344.418163106466</c:v>
                </c:pt>
                <c:pt idx="3">
                  <c:v>18044.012828419338</c:v>
                </c:pt>
                <c:pt idx="4">
                  <c:v>21487.97494928611</c:v>
                </c:pt>
                <c:pt idx="5">
                  <c:v>22914.88853544417</c:v>
                </c:pt>
                <c:pt idx="6">
                  <c:v>24917.8754440837</c:v>
                </c:pt>
                <c:pt idx="7">
                  <c:v>32544.522521180963</c:v>
                </c:pt>
              </c:numCache>
            </c:numRef>
          </c:xVal>
          <c:yVal>
            <c:numRef>
              <c:f>datasheet!$D$46:$K$46</c:f>
              <c:numCache>
                <c:ptCount val="8"/>
                <c:pt idx="0">
                  <c:v>5.680325847750865</c:v>
                </c:pt>
                <c:pt idx="1">
                  <c:v>4.699423883569334</c:v>
                </c:pt>
                <c:pt idx="2">
                  <c:v>4.001708876843013</c:v>
                </c:pt>
                <c:pt idx="3">
                  <c:v>3.258033999674888</c:v>
                </c:pt>
                <c:pt idx="4">
                  <c:v>3.0190373147805736</c:v>
                </c:pt>
                <c:pt idx="5">
                  <c:v>2.6495461521082673</c:v>
                </c:pt>
                <c:pt idx="6">
                  <c:v>2.3605060942978704</c:v>
                </c:pt>
                <c:pt idx="7">
                  <c:v>1.586641761058049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datasheet!$A$51</c:f>
              <c:strCache>
                <c:ptCount val="1"/>
                <c:pt idx="0">
                  <c:v>368FL/38/1600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datasheet!$D$51:$K$51</c:f>
              <c:numCache>
                <c:ptCount val="8"/>
                <c:pt idx="0">
                  <c:v>0</c:v>
                </c:pt>
                <c:pt idx="1">
                  <c:v>5302.392291910903</c:v>
                </c:pt>
                <c:pt idx="2">
                  <c:v>9723.7869969484</c:v>
                </c:pt>
                <c:pt idx="3">
                  <c:v>15466.29671007372</c:v>
                </c:pt>
                <c:pt idx="4">
                  <c:v>18418.264242245237</c:v>
                </c:pt>
                <c:pt idx="5">
                  <c:v>19641.33303038072</c:v>
                </c:pt>
                <c:pt idx="6">
                  <c:v>21358.178952071743</c:v>
                </c:pt>
                <c:pt idx="7">
                  <c:v>27895.305018155115</c:v>
                </c:pt>
              </c:numCache>
            </c:numRef>
          </c:xVal>
          <c:yVal>
            <c:numRef>
              <c:f>datasheet!$D$52:$K$52</c:f>
              <c:numCache>
                <c:ptCount val="8"/>
                <c:pt idx="0">
                  <c:v>4.173300622837371</c:v>
                </c:pt>
                <c:pt idx="1">
                  <c:v>3.4526379552754296</c:v>
                </c:pt>
                <c:pt idx="2">
                  <c:v>2.940031011558133</c:v>
                </c:pt>
                <c:pt idx="3">
                  <c:v>2.393657632414204</c:v>
                </c:pt>
                <c:pt idx="4">
                  <c:v>2.218068231267361</c:v>
                </c:pt>
                <c:pt idx="5">
                  <c:v>1.9466053362428093</c:v>
                </c:pt>
                <c:pt idx="6">
                  <c:v>1.7342493754025174</c:v>
                </c:pt>
                <c:pt idx="7">
                  <c:v>1.165695987716118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datasheet!$A$57</c:f>
              <c:strCache>
                <c:ptCount val="1"/>
                <c:pt idx="0">
                  <c:v>368FL/38/1400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datasheet!$D$57:$K$57</c:f>
              <c:numCache>
                <c:ptCount val="8"/>
                <c:pt idx="0">
                  <c:v>0</c:v>
                </c:pt>
                <c:pt idx="1">
                  <c:v>4418.660243259085</c:v>
                </c:pt>
                <c:pt idx="2">
                  <c:v>8103.155830790333</c:v>
                </c:pt>
                <c:pt idx="3">
                  <c:v>12888.580591728101</c:v>
                </c:pt>
                <c:pt idx="4">
                  <c:v>15348.553535204363</c:v>
                </c:pt>
                <c:pt idx="5">
                  <c:v>16367.777525317264</c:v>
                </c:pt>
                <c:pt idx="6">
                  <c:v>17798.482460059786</c:v>
                </c:pt>
                <c:pt idx="7">
                  <c:v>23246.08751512926</c:v>
                </c:pt>
              </c:numCache>
            </c:numRef>
          </c:xVal>
          <c:yVal>
            <c:numRef>
              <c:f>datasheet!$D$58:$K$58</c:f>
              <c:numCache>
                <c:ptCount val="8"/>
                <c:pt idx="0">
                  <c:v>2.898125432525952</c:v>
                </c:pt>
                <c:pt idx="1">
                  <c:v>2.397665246719048</c:v>
                </c:pt>
                <c:pt idx="2">
                  <c:v>2.0416882024709255</c:v>
                </c:pt>
                <c:pt idx="3">
                  <c:v>1.6622622447320858</c:v>
                </c:pt>
                <c:pt idx="4">
                  <c:v>1.5403251606023338</c:v>
                </c:pt>
                <c:pt idx="5">
                  <c:v>1.3518092612797286</c:v>
                </c:pt>
                <c:pt idx="6">
                  <c:v>1.2043398440295259</c:v>
                </c:pt>
                <c:pt idx="7">
                  <c:v>0.8095111025806373</c:v>
                </c:pt>
              </c:numCache>
            </c:numRef>
          </c:yVal>
          <c:smooth val="0"/>
        </c:ser>
        <c:axId val="40738032"/>
        <c:axId val="31097969"/>
      </c:scatterChart>
      <c:valAx>
        <c:axId val="40738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1097969"/>
        <c:crosses val="autoZero"/>
        <c:crossBetween val="midCat"/>
        <c:dispUnits/>
      </c:valAx>
      <c:valAx>
        <c:axId val="31097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0738032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114300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2103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25</xdr:row>
      <xdr:rowOff>66675</xdr:rowOff>
    </xdr:from>
    <xdr:to>
      <xdr:col>9</xdr:col>
      <xdr:colOff>600075</xdr:colOff>
      <xdr:row>55</xdr:row>
      <xdr:rowOff>19050</xdr:rowOff>
    </xdr:to>
    <xdr:graphicFrame>
      <xdr:nvGraphicFramePr>
        <xdr:cNvPr id="2" name="Chart 2"/>
        <xdr:cNvGraphicFramePr/>
      </xdr:nvGraphicFramePr>
      <xdr:xfrm>
        <a:off x="57150" y="4114800"/>
        <a:ext cx="6029325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20</xdr:row>
      <xdr:rowOff>28575</xdr:rowOff>
    </xdr:from>
    <xdr:to>
      <xdr:col>1</xdr:col>
      <xdr:colOff>409575</xdr:colOff>
      <xdr:row>21</xdr:row>
      <xdr:rowOff>57150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76275" y="3267075"/>
          <a:ext cx="342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1200</a:t>
          </a:r>
        </a:p>
      </xdr:txBody>
    </xdr:sp>
    <xdr:clientData/>
  </xdr:twoCellAnchor>
  <xdr:twoCellAnchor>
    <xdr:from>
      <xdr:col>0</xdr:col>
      <xdr:colOff>609600</xdr:colOff>
      <xdr:row>15</xdr:row>
      <xdr:rowOff>133350</xdr:rowOff>
    </xdr:from>
    <xdr:to>
      <xdr:col>1</xdr:col>
      <xdr:colOff>342900</xdr:colOff>
      <xdr:row>16</xdr:row>
      <xdr:rowOff>142875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609600" y="2562225"/>
          <a:ext cx="3429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1600</a:t>
          </a:r>
        </a:p>
      </xdr:txBody>
    </xdr:sp>
    <xdr:clientData/>
  </xdr:twoCellAnchor>
  <xdr:twoCellAnchor>
    <xdr:from>
      <xdr:col>1</xdr:col>
      <xdr:colOff>57150</xdr:colOff>
      <xdr:row>8</xdr:row>
      <xdr:rowOff>161925</xdr:rowOff>
    </xdr:from>
    <xdr:to>
      <xdr:col>1</xdr:col>
      <xdr:colOff>466725</xdr:colOff>
      <xdr:row>10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666750" y="1457325"/>
          <a:ext cx="4095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1</xdr:col>
      <xdr:colOff>19050</xdr:colOff>
      <xdr:row>42</xdr:row>
      <xdr:rowOff>9525</xdr:rowOff>
    </xdr:from>
    <xdr:to>
      <xdr:col>1</xdr:col>
      <xdr:colOff>400050</xdr:colOff>
      <xdr:row>43</xdr:row>
      <xdr:rowOff>28575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628650" y="681037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1300</a:t>
          </a:r>
        </a:p>
      </xdr:txBody>
    </xdr:sp>
    <xdr:clientData/>
  </xdr:twoCellAnchor>
  <xdr:twoCellAnchor>
    <xdr:from>
      <xdr:col>1</xdr:col>
      <xdr:colOff>19050</xdr:colOff>
      <xdr:row>35</xdr:row>
      <xdr:rowOff>152400</xdr:rowOff>
    </xdr:from>
    <xdr:to>
      <xdr:col>1</xdr:col>
      <xdr:colOff>381000</xdr:colOff>
      <xdr:row>37</xdr:row>
      <xdr:rowOff>38100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628650" y="5819775"/>
          <a:ext cx="361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1600</a:t>
          </a:r>
        </a:p>
      </xdr:txBody>
    </xdr:sp>
    <xdr:clientData/>
  </xdr:twoCellAnchor>
  <xdr:twoCellAnchor>
    <xdr:from>
      <xdr:col>1</xdr:col>
      <xdr:colOff>76200</xdr:colOff>
      <xdr:row>28</xdr:row>
      <xdr:rowOff>95250</xdr:rowOff>
    </xdr:from>
    <xdr:to>
      <xdr:col>1</xdr:col>
      <xdr:colOff>457200</xdr:colOff>
      <xdr:row>29</xdr:row>
      <xdr:rowOff>142875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685800" y="4629150"/>
          <a:ext cx="38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4</xdr:col>
      <xdr:colOff>466725</xdr:colOff>
      <xdr:row>22</xdr:row>
      <xdr:rowOff>0</xdr:rowOff>
    </xdr:from>
    <xdr:to>
      <xdr:col>5</xdr:col>
      <xdr:colOff>200025</xdr:colOff>
      <xdr:row>23</xdr:row>
      <xdr:rowOff>38100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2905125" y="3562350"/>
          <a:ext cx="3429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</a:t>
          </a:r>
        </a:p>
      </xdr:txBody>
    </xdr:sp>
    <xdr:clientData/>
  </xdr:twoCellAnchor>
  <xdr:twoCellAnchor>
    <xdr:from>
      <xdr:col>6</xdr:col>
      <xdr:colOff>152400</xdr:colOff>
      <xdr:row>19</xdr:row>
      <xdr:rowOff>57150</xdr:rowOff>
    </xdr:from>
    <xdr:to>
      <xdr:col>6</xdr:col>
      <xdr:colOff>495300</xdr:colOff>
      <xdr:row>20</xdr:row>
      <xdr:rowOff>85725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3810000" y="3133725"/>
          <a:ext cx="342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1400</a:t>
          </a:r>
        </a:p>
      </xdr:txBody>
    </xdr:sp>
    <xdr:clientData/>
  </xdr:twoCellAnchor>
  <xdr:twoCellAnchor>
    <xdr:from>
      <xdr:col>7</xdr:col>
      <xdr:colOff>381000</xdr:colOff>
      <xdr:row>15</xdr:row>
      <xdr:rowOff>85725</xdr:rowOff>
    </xdr:from>
    <xdr:to>
      <xdr:col>8</xdr:col>
      <xdr:colOff>114300</xdr:colOff>
      <xdr:row>16</xdr:row>
      <xdr:rowOff>114300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4648200" y="2514600"/>
          <a:ext cx="342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1800</a:t>
          </a:r>
        </a:p>
      </xdr:txBody>
    </xdr:sp>
    <xdr:clientData/>
  </xdr:twoCellAnchor>
  <xdr:twoCellAnchor>
    <xdr:from>
      <xdr:col>4</xdr:col>
      <xdr:colOff>400050</xdr:colOff>
      <xdr:row>48</xdr:row>
      <xdr:rowOff>133350</xdr:rowOff>
    </xdr:from>
    <xdr:to>
      <xdr:col>5</xdr:col>
      <xdr:colOff>171450</xdr:colOff>
      <xdr:row>49</xdr:row>
      <xdr:rowOff>152400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2838450" y="790575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</a:t>
          </a:r>
        </a:p>
      </xdr:txBody>
    </xdr:sp>
    <xdr:clientData/>
  </xdr:twoCellAnchor>
  <xdr:twoCellAnchor>
    <xdr:from>
      <xdr:col>6</xdr:col>
      <xdr:colOff>57150</xdr:colOff>
      <xdr:row>46</xdr:row>
      <xdr:rowOff>152400</xdr:rowOff>
    </xdr:from>
    <xdr:to>
      <xdr:col>6</xdr:col>
      <xdr:colOff>438150</xdr:colOff>
      <xdr:row>48</xdr:row>
      <xdr:rowOff>9525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3714750" y="760095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1400</a:t>
          </a:r>
        </a:p>
      </xdr:txBody>
    </xdr:sp>
    <xdr:clientData/>
  </xdr:twoCellAnchor>
  <xdr:twoCellAnchor>
    <xdr:from>
      <xdr:col>7</xdr:col>
      <xdr:colOff>304800</xdr:colOff>
      <xdr:row>44</xdr:row>
      <xdr:rowOff>104775</xdr:rowOff>
    </xdr:from>
    <xdr:to>
      <xdr:col>8</xdr:col>
      <xdr:colOff>76200</xdr:colOff>
      <xdr:row>45</xdr:row>
      <xdr:rowOff>123825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4572000" y="722947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1800</a:t>
          </a:r>
        </a:p>
      </xdr:txBody>
    </xdr:sp>
    <xdr:clientData/>
  </xdr:twoCellAnchor>
  <xdr:twoCellAnchor editAs="oneCell">
    <xdr:from>
      <xdr:col>0</xdr:col>
      <xdr:colOff>247650</xdr:colOff>
      <xdr:row>1</xdr:row>
      <xdr:rowOff>9525</xdr:rowOff>
    </xdr:from>
    <xdr:to>
      <xdr:col>2</xdr:col>
      <xdr:colOff>238125</xdr:colOff>
      <xdr:row>5</xdr:row>
      <xdr:rowOff>152400</xdr:rowOff>
    </xdr:to>
    <xdr:pic>
      <xdr:nvPicPr>
        <xdr:cNvPr id="15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171450"/>
          <a:ext cx="1209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266700</xdr:colOff>
      <xdr:row>1</xdr:row>
      <xdr:rowOff>114300</xdr:rowOff>
    </xdr:from>
    <xdr:ext cx="4048125" cy="1181100"/>
    <xdr:sp>
      <xdr:nvSpPr>
        <xdr:cNvPr id="16" name="Text Box 32"/>
        <xdr:cNvSpPr txBox="1">
          <a:spLocks noChangeArrowheads="1"/>
        </xdr:cNvSpPr>
      </xdr:nvSpPr>
      <xdr:spPr>
        <a:xfrm>
          <a:off x="1485900" y="276225"/>
          <a:ext cx="40481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COOLING SYSTEMS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216-7-41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DIA:   41 IN RPM:   Various    TIP CLEARANCE:  .25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SHROUD:  FLAT PLATE                   BLOCKAGE:   None</a:t>
          </a:r>
          <a:r>
            <a:rPr lang="en-US" cap="none" sz="11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95" zoomScaleNormal="50" zoomScaleSheetLayoutView="95" zoomScalePageLayoutView="0" workbookViewId="0" topLeftCell="A1">
      <selection activeCell="N7" sqref="N7"/>
    </sheetView>
  </sheetViews>
  <sheetFormatPr defaultColWidth="9.140625" defaultRowHeight="12.75"/>
  <sheetData/>
  <sheetProtection/>
  <printOptions/>
  <pageMargins left="0.45" right="0.32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59"/>
  <sheetViews>
    <sheetView view="pageBreakPreview" zoomScaleNormal="75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19.00390625" style="0" customWidth="1"/>
    <col min="2" max="2" width="18.00390625" style="0" customWidth="1"/>
    <col min="3" max="3" width="12.57421875" style="0" customWidth="1"/>
  </cols>
  <sheetData>
    <row r="5" spans="1:11" ht="13.5" thickBot="1">
      <c r="A5" s="9" t="s">
        <v>6</v>
      </c>
      <c r="B5" s="10">
        <v>40494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26</v>
      </c>
      <c r="C6" s="12" t="s">
        <v>1</v>
      </c>
      <c r="D6" s="5">
        <v>0</v>
      </c>
      <c r="E6" s="5">
        <v>6975.381008206331</v>
      </c>
      <c r="F6" s="5">
        <v>12791.795742806813</v>
      </c>
      <c r="G6" s="5">
        <v>20346.158186619716</v>
      </c>
      <c r="H6" s="5">
        <v>24229.5182111437</v>
      </c>
      <c r="I6" s="5">
        <v>25838.484565727696</v>
      </c>
      <c r="J6" s="5">
        <v>28097.0225570509</v>
      </c>
      <c r="K6" s="5">
        <v>36696.71539365453</v>
      </c>
    </row>
    <row r="7" spans="1:11" ht="12.75">
      <c r="A7" s="9" t="s">
        <v>8</v>
      </c>
      <c r="B7" s="10" t="s">
        <v>27</v>
      </c>
      <c r="C7" s="13" t="s">
        <v>37</v>
      </c>
      <c r="D7" s="14">
        <v>7.972</v>
      </c>
      <c r="E7" s="15">
        <v>6.595362344336037</v>
      </c>
      <c r="F7" s="15">
        <v>5.616160766344771</v>
      </c>
      <c r="G7" s="15">
        <v>4.572457239524786</v>
      </c>
      <c r="H7" s="15">
        <v>4.237039585142886</v>
      </c>
      <c r="I7" s="15">
        <v>3.7184806806409663</v>
      </c>
      <c r="J7" s="15">
        <v>3.3128301242073337</v>
      </c>
      <c r="K7" s="15">
        <v>2.2267574885977792</v>
      </c>
    </row>
    <row r="8" spans="1:11" ht="12.75">
      <c r="A8" s="9" t="s">
        <v>9</v>
      </c>
      <c r="B8" s="11">
        <v>1157</v>
      </c>
      <c r="C8" s="12" t="s">
        <v>3</v>
      </c>
      <c r="D8" s="6">
        <v>48.54204680682269</v>
      </c>
      <c r="E8" s="6">
        <v>41.39969856953059</v>
      </c>
      <c r="F8" s="6">
        <v>36.804349046401306</v>
      </c>
      <c r="G8" s="6">
        <v>33.05906442223352</v>
      </c>
      <c r="H8" s="6">
        <v>32.760646347804546</v>
      </c>
      <c r="I8" s="6">
        <v>32.90433131647215</v>
      </c>
      <c r="J8" s="6">
        <v>32.690676259734204</v>
      </c>
      <c r="K8" s="6">
        <v>33.16526605421627</v>
      </c>
    </row>
    <row r="9" spans="1:11" ht="12.75">
      <c r="A9" s="9" t="s">
        <v>10</v>
      </c>
      <c r="B9" s="16">
        <v>41</v>
      </c>
      <c r="C9" s="12" t="s">
        <v>4</v>
      </c>
      <c r="D9" s="7">
        <v>0</v>
      </c>
      <c r="E9" s="7">
        <v>0.17502092468042285</v>
      </c>
      <c r="F9" s="7">
        <v>0.30743440274886136</v>
      </c>
      <c r="G9" s="7">
        <v>0.4432227752915904</v>
      </c>
      <c r="H9" s="7">
        <v>0.4935548189493733</v>
      </c>
      <c r="I9" s="7">
        <v>0.4598964494437085</v>
      </c>
      <c r="J9" s="7">
        <v>0.44845215997086746</v>
      </c>
      <c r="K9" s="7">
        <v>0.3880584884800374</v>
      </c>
    </row>
    <row r="10" spans="1:11" ht="12.75">
      <c r="A10" s="9" t="s">
        <v>11</v>
      </c>
      <c r="B10" s="10" t="s">
        <v>43</v>
      </c>
      <c r="C10" s="12" t="s">
        <v>40</v>
      </c>
      <c r="D10" s="6">
        <v>7.972</v>
      </c>
      <c r="E10" s="6">
        <v>6.666175436287819</v>
      </c>
      <c r="F10" s="6">
        <v>5.854305356709378</v>
      </c>
      <c r="G10" s="6">
        <v>5.174937083256457</v>
      </c>
      <c r="H10" s="6">
        <v>5.091451400872669</v>
      </c>
      <c r="I10" s="6">
        <v>4.690134955411396</v>
      </c>
      <c r="J10" s="6">
        <v>4.461772609047689</v>
      </c>
      <c r="K10" s="6">
        <v>4.186649198350035</v>
      </c>
    </row>
    <row r="11" spans="1:11" ht="12.75">
      <c r="A11" s="9" t="s">
        <v>12</v>
      </c>
      <c r="B11" s="1">
        <v>0.5</v>
      </c>
      <c r="C11" s="12" t="s">
        <v>41</v>
      </c>
      <c r="D11" s="7">
        <v>0</v>
      </c>
      <c r="E11" s="7">
        <v>0.1769000894913637</v>
      </c>
      <c r="F11" s="7">
        <v>0.32047068197102224</v>
      </c>
      <c r="G11" s="7">
        <v>0.5016230564550174</v>
      </c>
      <c r="H11" s="7">
        <v>0.5930816372730441</v>
      </c>
      <c r="I11" s="7">
        <v>0.5800692806164378</v>
      </c>
      <c r="J11" s="7">
        <v>0.6039825432657961</v>
      </c>
      <c r="K11" s="7">
        <v>0.7296101025940409</v>
      </c>
    </row>
    <row r="12" spans="1:11" ht="12.75">
      <c r="A12" s="9" t="s">
        <v>13</v>
      </c>
      <c r="B12" s="1" t="s">
        <v>45</v>
      </c>
      <c r="C12" s="12" t="s">
        <v>5</v>
      </c>
      <c r="D12" s="8">
        <v>116</v>
      </c>
      <c r="E12" s="8">
        <v>114.92349472733848</v>
      </c>
      <c r="F12" s="8">
        <v>113.96171367078364</v>
      </c>
      <c r="G12" s="8">
        <v>111.94896654737963</v>
      </c>
      <c r="H12" s="8">
        <v>110.93622690248787</v>
      </c>
      <c r="I12" s="8">
        <v>108.94896654737963</v>
      </c>
      <c r="J12" s="8">
        <v>107.88534293287685</v>
      </c>
      <c r="K12" s="8">
        <v>107.97446828148524</v>
      </c>
    </row>
    <row r="13" spans="1:11" ht="12.75">
      <c r="A13" s="9" t="s">
        <v>14</v>
      </c>
      <c r="B13" s="1" t="s">
        <v>28</v>
      </c>
      <c r="C13" s="12" t="s">
        <v>15</v>
      </c>
      <c r="D13">
        <v>-3.2</v>
      </c>
      <c r="E13">
        <v>-2.4000000000000004</v>
      </c>
      <c r="F13">
        <v>-1.87</v>
      </c>
      <c r="G13">
        <v>-0.8700000000000001</v>
      </c>
      <c r="H13">
        <v>-0.46999999999999975</v>
      </c>
      <c r="I13">
        <v>-0.33000000000000007</v>
      </c>
      <c r="J13">
        <v>-0.2599999999999998</v>
      </c>
      <c r="K13">
        <v>0</v>
      </c>
    </row>
    <row r="14" spans="1:11" ht="12.75">
      <c r="A14" s="9" t="s">
        <v>16</v>
      </c>
      <c r="B14" s="1">
        <v>0</v>
      </c>
      <c r="C14" s="13" t="s">
        <v>42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ht="12.75">
      <c r="A15" s="9" t="s">
        <v>17</v>
      </c>
      <c r="B15" s="1">
        <v>7</v>
      </c>
      <c r="C15" s="9" t="s">
        <v>44</v>
      </c>
      <c r="D15" s="5"/>
      <c r="E15" s="5"/>
      <c r="F15" s="5"/>
      <c r="G15" s="5"/>
      <c r="H15" s="5"/>
      <c r="I15" s="5"/>
      <c r="J15" s="5"/>
      <c r="K15" s="5"/>
    </row>
    <row r="16" spans="1:2" ht="12.75">
      <c r="A16" s="9" t="s">
        <v>18</v>
      </c>
      <c r="B16" s="1">
        <v>40</v>
      </c>
    </row>
    <row r="17" spans="1:2" ht="12.75">
      <c r="A17" s="9" t="s">
        <v>19</v>
      </c>
      <c r="B17" s="1" t="s">
        <v>38</v>
      </c>
    </row>
    <row r="18" spans="1:2" ht="12.75">
      <c r="A18" s="9" t="s">
        <v>20</v>
      </c>
      <c r="B18" s="1">
        <v>3.875</v>
      </c>
    </row>
    <row r="19" spans="1:2" ht="12.75">
      <c r="A19" s="9" t="s">
        <v>21</v>
      </c>
      <c r="B19" s="1">
        <v>2</v>
      </c>
    </row>
    <row r="20" spans="1:2" ht="12.75">
      <c r="A20" s="9" t="s">
        <v>22</v>
      </c>
      <c r="B20" s="1">
        <v>1700</v>
      </c>
    </row>
    <row r="21" spans="1:2" ht="12.75">
      <c r="A21" s="9" t="s">
        <v>23</v>
      </c>
      <c r="B21" s="1">
        <v>40</v>
      </c>
    </row>
    <row r="22" spans="1:2" ht="12.75">
      <c r="A22" s="9" t="s">
        <v>24</v>
      </c>
      <c r="B22" s="1">
        <v>0.075</v>
      </c>
    </row>
    <row r="23" spans="1:2" ht="12.75">
      <c r="A23" s="9" t="s">
        <v>25</v>
      </c>
      <c r="B23" s="1" t="s">
        <v>46</v>
      </c>
    </row>
    <row r="24" spans="1:2" ht="12.75">
      <c r="A24" s="9"/>
      <c r="B24" s="1">
        <v>0</v>
      </c>
    </row>
    <row r="25" spans="1:2" ht="12.75">
      <c r="A25" s="9"/>
      <c r="B25" s="1"/>
    </row>
    <row r="26" spans="1:11" ht="13.5" thickBot="1">
      <c r="A26" s="9" t="s">
        <v>30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 t="s">
        <v>32</v>
      </c>
      <c r="B27" s="1"/>
      <c r="C27" s="4" t="s">
        <v>1</v>
      </c>
      <c r="D27" s="5">
        <f>D6*($B$28/$B$16)^3*($B$29/$B$20)</f>
        <v>0</v>
      </c>
      <c r="E27" s="5">
        <f aca="true" t="shared" si="0" ref="E27:K27">E6*($B$28/$B$16)^3*($B$29/$B$20)</f>
        <v>8837.32048651817</v>
      </c>
      <c r="F27" s="5">
        <f t="shared" si="0"/>
        <v>16206.311661580667</v>
      </c>
      <c r="G27" s="5">
        <f t="shared" si="0"/>
        <v>25777.161183456203</v>
      </c>
      <c r="H27" s="5">
        <f t="shared" si="0"/>
        <v>30697.107070408725</v>
      </c>
      <c r="I27" s="5">
        <f t="shared" si="0"/>
        <v>32735.555050634528</v>
      </c>
      <c r="J27" s="5">
        <f t="shared" si="0"/>
        <v>35596.96492011957</v>
      </c>
      <c r="K27" s="5">
        <f t="shared" si="0"/>
        <v>46492.17503025852</v>
      </c>
    </row>
    <row r="28" spans="1:11" ht="12.75">
      <c r="A28" s="9" t="s">
        <v>29</v>
      </c>
      <c r="B28" s="1">
        <v>41</v>
      </c>
      <c r="C28" s="4" t="s">
        <v>2</v>
      </c>
      <c r="D28" s="6">
        <f>D7*($B$28/$B$16)^2*($B$29/$B$20)^2</f>
        <v>11.592501730103807</v>
      </c>
      <c r="E28" s="6">
        <f aca="true" t="shared" si="1" ref="E28:K28">E7*($B$28/$B$16)^2*($B$29/$B$20)^2</f>
        <v>9.590660986876191</v>
      </c>
      <c r="F28" s="6">
        <f t="shared" si="1"/>
        <v>8.166752809883702</v>
      </c>
      <c r="G28" s="6">
        <f t="shared" si="1"/>
        <v>6.649048978928343</v>
      </c>
      <c r="H28" s="6">
        <f t="shared" si="1"/>
        <v>6.161300642409335</v>
      </c>
      <c r="I28" s="6">
        <f t="shared" si="1"/>
        <v>5.407237045118914</v>
      </c>
      <c r="J28" s="6">
        <f t="shared" si="1"/>
        <v>4.8173593761181035</v>
      </c>
      <c r="K28" s="6">
        <f t="shared" si="1"/>
        <v>3.238044410322549</v>
      </c>
    </row>
    <row r="29" spans="1:11" ht="12.75">
      <c r="A29" s="9" t="s">
        <v>31</v>
      </c>
      <c r="B29" s="1">
        <v>2000</v>
      </c>
      <c r="C29" s="4" t="s">
        <v>3</v>
      </c>
      <c r="D29" s="6">
        <f aca="true" t="shared" si="2" ref="D29:J29">D8*($B$28/$B$16)^5*($B$29/$B$20)^3</f>
        <v>89.42946538206444</v>
      </c>
      <c r="E29" s="6">
        <f t="shared" si="2"/>
        <v>76.2710506375138</v>
      </c>
      <c r="F29" s="6">
        <f t="shared" si="2"/>
        <v>67.80499536933307</v>
      </c>
      <c r="G29" s="6">
        <f t="shared" si="2"/>
        <v>60.90502258953025</v>
      </c>
      <c r="H29" s="6">
        <f t="shared" si="2"/>
        <v>60.35524418890505</v>
      </c>
      <c r="I29" s="6">
        <f t="shared" si="2"/>
        <v>60.619956346233714</v>
      </c>
      <c r="J29" s="6">
        <f t="shared" si="2"/>
        <v>60.226337643332954</v>
      </c>
      <c r="K29" s="6">
        <f>K8*($B$28/$B$16)^5*($B$29/$B$20)^3</f>
        <v>61.10067884623315</v>
      </c>
    </row>
    <row r="32" spans="1:11" ht="13.5" thickBot="1">
      <c r="A32" s="9" t="s">
        <v>30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 t="s">
        <v>33</v>
      </c>
      <c r="B33" s="1"/>
      <c r="C33" s="4" t="s">
        <v>1</v>
      </c>
      <c r="D33" s="5">
        <f>D6*($B$34/$B$16)^3*($B$35/$B$20)</f>
        <v>0</v>
      </c>
      <c r="E33" s="5">
        <f aca="true" t="shared" si="3" ref="E33:K33">E6*($B$34/$B$16)^3*($B$35/$B$20)</f>
        <v>7953.588437866353</v>
      </c>
      <c r="F33" s="5">
        <f t="shared" si="3"/>
        <v>14585.680495422599</v>
      </c>
      <c r="G33" s="5">
        <f t="shared" si="3"/>
        <v>23199.44506511058</v>
      </c>
      <c r="H33" s="5">
        <f t="shared" si="3"/>
        <v>27627.396363367854</v>
      </c>
      <c r="I33" s="5">
        <f t="shared" si="3"/>
        <v>29461.999545571074</v>
      </c>
      <c r="J33" s="5">
        <f t="shared" si="3"/>
        <v>32037.268428107614</v>
      </c>
      <c r="K33" s="5">
        <f t="shared" si="3"/>
        <v>41842.95752723267</v>
      </c>
    </row>
    <row r="34" spans="1:11" ht="12.75">
      <c r="A34" s="9" t="s">
        <v>29</v>
      </c>
      <c r="B34" s="1">
        <v>41</v>
      </c>
      <c r="C34" s="4" t="s">
        <v>2</v>
      </c>
      <c r="D34" s="6">
        <f>D7*($B$34/$B$16)^2*($B$35/$B$20)^2</f>
        <v>9.389926401384084</v>
      </c>
      <c r="E34" s="6">
        <f aca="true" t="shared" si="4" ref="E34:K34">E7*($B$34/$B$16)^2*($B$35/$B$20)^2</f>
        <v>7.768435399369715</v>
      </c>
      <c r="F34" s="6">
        <f t="shared" si="4"/>
        <v>6.615069776005798</v>
      </c>
      <c r="G34" s="6">
        <f t="shared" si="4"/>
        <v>5.385729672931959</v>
      </c>
      <c r="H34" s="6">
        <f t="shared" si="4"/>
        <v>4.990653520351561</v>
      </c>
      <c r="I34" s="6">
        <f t="shared" si="4"/>
        <v>4.37986200654632</v>
      </c>
      <c r="J34" s="6">
        <f t="shared" si="4"/>
        <v>3.902061094655664</v>
      </c>
      <c r="K34" s="6">
        <f t="shared" si="4"/>
        <v>2.622815972361265</v>
      </c>
    </row>
    <row r="35" spans="1:11" ht="12.75">
      <c r="A35" s="9" t="s">
        <v>31</v>
      </c>
      <c r="B35" s="1">
        <v>1800</v>
      </c>
      <c r="C35" s="4" t="s">
        <v>3</v>
      </c>
      <c r="D35" s="6">
        <f aca="true" t="shared" si="5" ref="D35:J35">D8*($B$34/$B$16)^5*($B$35/$B$20)^3</f>
        <v>65.19408026352497</v>
      </c>
      <c r="E35" s="6">
        <f t="shared" si="5"/>
        <v>55.601595914747556</v>
      </c>
      <c r="F35" s="6">
        <f t="shared" si="5"/>
        <v>49.42984162424381</v>
      </c>
      <c r="G35" s="6">
        <f t="shared" si="5"/>
        <v>44.39976146776755</v>
      </c>
      <c r="H35" s="6">
        <f t="shared" si="5"/>
        <v>43.998973013711776</v>
      </c>
      <c r="I35" s="6">
        <f t="shared" si="5"/>
        <v>44.191948176404374</v>
      </c>
      <c r="J35" s="6">
        <f t="shared" si="5"/>
        <v>43.905000141989724</v>
      </c>
      <c r="K35" s="6">
        <f>K8*($B$34/$B$16)^5*($B$35/$B$20)^3</f>
        <v>44.54239487890396</v>
      </c>
    </row>
    <row r="38" spans="1:11" ht="13.5" thickBot="1">
      <c r="A38" s="9" t="s">
        <v>30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 t="s">
        <v>36</v>
      </c>
      <c r="B39" s="1"/>
      <c r="C39" s="4" t="s">
        <v>1</v>
      </c>
      <c r="D39" s="5">
        <f>D6*($B$40/$B$16)^3*($B$41/$B$20)</f>
        <v>0</v>
      </c>
      <c r="E39" s="5">
        <f aca="true" t="shared" si="6" ref="E39:K39">E6*($B$40/$B$16)^3*($B$41/$B$20)</f>
        <v>7069.856389214537</v>
      </c>
      <c r="F39" s="5">
        <f t="shared" si="6"/>
        <v>12965.049329264533</v>
      </c>
      <c r="G39" s="5">
        <f t="shared" si="6"/>
        <v>20621.72894676496</v>
      </c>
      <c r="H39" s="5">
        <f t="shared" si="6"/>
        <v>24557.68565632698</v>
      </c>
      <c r="I39" s="5">
        <f t="shared" si="6"/>
        <v>26188.444040507624</v>
      </c>
      <c r="J39" s="5">
        <f t="shared" si="6"/>
        <v>28477.571936095657</v>
      </c>
      <c r="K39" s="5">
        <f t="shared" si="6"/>
        <v>37193.74002420682</v>
      </c>
    </row>
    <row r="40" spans="1:11" ht="12.75">
      <c r="A40" s="9" t="s">
        <v>29</v>
      </c>
      <c r="B40" s="1">
        <v>41</v>
      </c>
      <c r="C40" s="4" t="s">
        <v>2</v>
      </c>
      <c r="D40" s="6">
        <f>D7*($B$40/$B$16)^2*($B$41/$B$20)^2</f>
        <v>7.419201107266437</v>
      </c>
      <c r="E40" s="6">
        <f aca="true" t="shared" si="7" ref="E40:K40">E7*($B$40/$B$16)^2*($B$41/$B$20)^2</f>
        <v>6.1380230316007625</v>
      </c>
      <c r="F40" s="6">
        <f t="shared" si="7"/>
        <v>5.226721798325569</v>
      </c>
      <c r="G40" s="6">
        <f t="shared" si="7"/>
        <v>4.2553913465141395</v>
      </c>
      <c r="H40" s="6">
        <f t="shared" si="7"/>
        <v>3.9432324111419743</v>
      </c>
      <c r="I40" s="6">
        <f t="shared" si="7"/>
        <v>3.4606317088761047</v>
      </c>
      <c r="J40" s="6">
        <f t="shared" si="7"/>
        <v>3.0831100007155863</v>
      </c>
      <c r="K40" s="6">
        <f t="shared" si="7"/>
        <v>2.0723484226064315</v>
      </c>
    </row>
    <row r="41" spans="1:11" ht="12.75">
      <c r="A41" s="9" t="s">
        <v>31</v>
      </c>
      <c r="B41" s="1">
        <v>1600</v>
      </c>
      <c r="C41" s="4" t="s">
        <v>3</v>
      </c>
      <c r="D41" s="6">
        <f aca="true" t="shared" si="8" ref="D41:J41">D8*($B$40/$B$16)^5*($B$41/$B$20)^3</f>
        <v>45.787886275616984</v>
      </c>
      <c r="E41" s="6">
        <f t="shared" si="8"/>
        <v>39.05077792640706</v>
      </c>
      <c r="F41" s="6">
        <f t="shared" si="8"/>
        <v>34.71615762909853</v>
      </c>
      <c r="G41" s="6">
        <f t="shared" si="8"/>
        <v>31.183371565839483</v>
      </c>
      <c r="H41" s="6">
        <f t="shared" si="8"/>
        <v>30.90188502471938</v>
      </c>
      <c r="I41" s="6">
        <f t="shared" si="8"/>
        <v>31.037417649271656</v>
      </c>
      <c r="J41" s="6">
        <f t="shared" si="8"/>
        <v>30.83588487338647</v>
      </c>
      <c r="K41" s="6">
        <f>K8*($B$40/$B$16)^5*($B$41/$B$20)^3</f>
        <v>31.28354756927137</v>
      </c>
    </row>
    <row r="44" spans="1:11" ht="13.5" thickBot="1">
      <c r="A44" s="9" t="s">
        <v>30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 t="s">
        <v>39</v>
      </c>
      <c r="B45" s="1"/>
      <c r="C45" s="4" t="s">
        <v>1</v>
      </c>
      <c r="D45" s="5">
        <f>D6*($B$46/$B$16)^3*($B$47/$B$20)</f>
        <v>0</v>
      </c>
      <c r="E45" s="5">
        <f aca="true" t="shared" si="9" ref="E45:K45">E6*($B$46/$B$16)^3*($B$47/$B$20)</f>
        <v>6186.124340562719</v>
      </c>
      <c r="F45" s="5">
        <f t="shared" si="9"/>
        <v>11344.418163106466</v>
      </c>
      <c r="G45" s="5">
        <f t="shared" si="9"/>
        <v>18044.012828419338</v>
      </c>
      <c r="H45" s="5">
        <f t="shared" si="9"/>
        <v>21487.97494928611</v>
      </c>
      <c r="I45" s="5">
        <f t="shared" si="9"/>
        <v>22914.88853544417</v>
      </c>
      <c r="J45" s="5">
        <f t="shared" si="9"/>
        <v>24917.8754440837</v>
      </c>
      <c r="K45" s="5">
        <f t="shared" si="9"/>
        <v>32544.522521180963</v>
      </c>
    </row>
    <row r="46" spans="1:11" ht="12.75">
      <c r="A46" s="9" t="s">
        <v>29</v>
      </c>
      <c r="B46" s="1">
        <v>41</v>
      </c>
      <c r="C46" s="4" t="s">
        <v>2</v>
      </c>
      <c r="D46" s="6">
        <f>D7*($B$46/$B$16)^2*($B$47/$B$20)^2</f>
        <v>5.680325847750865</v>
      </c>
      <c r="E46" s="6">
        <f aca="true" t="shared" si="10" ref="E46:K46">E7*($B$46/$B$16)^2*($B$47/$B$20)^2</f>
        <v>4.699423883569334</v>
      </c>
      <c r="F46" s="6">
        <f t="shared" si="10"/>
        <v>4.001708876843013</v>
      </c>
      <c r="G46" s="6">
        <f t="shared" si="10"/>
        <v>3.258033999674888</v>
      </c>
      <c r="H46" s="6">
        <f t="shared" si="10"/>
        <v>3.0190373147805736</v>
      </c>
      <c r="I46" s="6">
        <f t="shared" si="10"/>
        <v>2.6495461521082673</v>
      </c>
      <c r="J46" s="6">
        <f t="shared" si="10"/>
        <v>2.3605060942978704</v>
      </c>
      <c r="K46" s="6">
        <f t="shared" si="10"/>
        <v>1.586641761058049</v>
      </c>
    </row>
    <row r="47" spans="1:11" ht="12.75">
      <c r="A47" s="9" t="s">
        <v>31</v>
      </c>
      <c r="B47" s="1">
        <v>1400</v>
      </c>
      <c r="C47" s="4" t="s">
        <v>3</v>
      </c>
      <c r="D47" s="6">
        <f aca="true" t="shared" si="11" ref="D47:J47">D8*($B$46/$B$16)^5*($B$47/$B$20)^3</f>
        <v>30.674306626048093</v>
      </c>
      <c r="E47" s="6">
        <f t="shared" si="11"/>
        <v>26.16097036866723</v>
      </c>
      <c r="F47" s="6">
        <f t="shared" si="11"/>
        <v>23.25711341168124</v>
      </c>
      <c r="G47" s="6">
        <f t="shared" si="11"/>
        <v>20.89042274820887</v>
      </c>
      <c r="H47" s="6">
        <f t="shared" si="11"/>
        <v>20.701848756794426</v>
      </c>
      <c r="I47" s="6">
        <f t="shared" si="11"/>
        <v>20.79264502675816</v>
      </c>
      <c r="J47" s="6">
        <f t="shared" si="11"/>
        <v>20.6576338116632</v>
      </c>
      <c r="K47" s="6">
        <f>K8*($B$46/$B$16)^5*($B$47/$B$20)^3</f>
        <v>20.957532844257965</v>
      </c>
    </row>
    <row r="50" spans="1:11" ht="13.5" thickBot="1">
      <c r="A50" s="9" t="s">
        <v>30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 t="s">
        <v>34</v>
      </c>
      <c r="B51" s="1"/>
      <c r="C51" s="4" t="s">
        <v>1</v>
      </c>
      <c r="D51" s="5">
        <f>D6*($B$52/$B$16)^3*($B$53/$B$20)</f>
        <v>0</v>
      </c>
      <c r="E51" s="5">
        <f aca="true" t="shared" si="12" ref="E51:K51">E6*($B$52/$B$16)^3*($B$53/$B$20)</f>
        <v>5302.392291910903</v>
      </c>
      <c r="F51" s="5">
        <f t="shared" si="12"/>
        <v>9723.7869969484</v>
      </c>
      <c r="G51" s="5">
        <f t="shared" si="12"/>
        <v>15466.29671007372</v>
      </c>
      <c r="H51" s="5">
        <f t="shared" si="12"/>
        <v>18418.264242245237</v>
      </c>
      <c r="I51" s="5">
        <f t="shared" si="12"/>
        <v>19641.33303038072</v>
      </c>
      <c r="J51" s="5">
        <f t="shared" si="12"/>
        <v>21358.178952071743</v>
      </c>
      <c r="K51" s="5">
        <f t="shared" si="12"/>
        <v>27895.305018155115</v>
      </c>
    </row>
    <row r="52" spans="1:11" ht="12.75">
      <c r="A52" s="9" t="s">
        <v>29</v>
      </c>
      <c r="B52" s="1">
        <v>41</v>
      </c>
      <c r="C52" s="4" t="s">
        <v>2</v>
      </c>
      <c r="D52" s="6">
        <f>D7*($B$52/$B$16)^2*($B$53/$B$20)^2</f>
        <v>4.173300622837371</v>
      </c>
      <c r="E52" s="6">
        <f aca="true" t="shared" si="13" ref="E52:K52">E7*($B$52/$B$16)^2*($B$53/$B$20)^2</f>
        <v>3.4526379552754296</v>
      </c>
      <c r="F52" s="6">
        <f t="shared" si="13"/>
        <v>2.940031011558133</v>
      </c>
      <c r="G52" s="6">
        <f t="shared" si="13"/>
        <v>2.393657632414204</v>
      </c>
      <c r="H52" s="6">
        <f t="shared" si="13"/>
        <v>2.218068231267361</v>
      </c>
      <c r="I52" s="6">
        <f t="shared" si="13"/>
        <v>1.9466053362428093</v>
      </c>
      <c r="J52" s="6">
        <f t="shared" si="13"/>
        <v>1.7342493754025174</v>
      </c>
      <c r="K52" s="6">
        <f t="shared" si="13"/>
        <v>1.165695987716118</v>
      </c>
    </row>
    <row r="53" spans="1:11" ht="12.75">
      <c r="A53" s="9" t="s">
        <v>31</v>
      </c>
      <c r="B53" s="1">
        <v>1200</v>
      </c>
      <c r="C53" s="4" t="s">
        <v>3</v>
      </c>
      <c r="D53" s="6">
        <f aca="true" t="shared" si="14" ref="D53:J53">D8*($B$52/$B$16)^5*($B$53/$B$20)^3</f>
        <v>19.31676452252592</v>
      </c>
      <c r="E53" s="6">
        <f t="shared" si="14"/>
        <v>16.474546937702982</v>
      </c>
      <c r="F53" s="6">
        <f t="shared" si="14"/>
        <v>14.645878999775945</v>
      </c>
      <c r="G53" s="6">
        <f t="shared" si="14"/>
        <v>13.155484879338534</v>
      </c>
      <c r="H53" s="6">
        <f t="shared" si="14"/>
        <v>13.03673274480349</v>
      </c>
      <c r="I53" s="6">
        <f t="shared" si="14"/>
        <v>13.093910570786484</v>
      </c>
      <c r="J53" s="6">
        <f t="shared" si="14"/>
        <v>13.00888893095992</v>
      </c>
      <c r="K53" s="6">
        <f>K8*($B$52/$B$16)^5*($B$53/$B$20)^3</f>
        <v>13.197746630786362</v>
      </c>
    </row>
    <row r="56" spans="1:11" ht="13.5" thickBot="1">
      <c r="A56" s="9" t="s">
        <v>30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</row>
    <row r="57" spans="1:11" ht="12.75">
      <c r="A57" s="9" t="s">
        <v>35</v>
      </c>
      <c r="B57" s="1"/>
      <c r="C57" s="4" t="s">
        <v>1</v>
      </c>
      <c r="D57" s="5">
        <f>D6*($B$58/$B$16)^3*($B$59/$B$20)</f>
        <v>0</v>
      </c>
      <c r="E57" s="5">
        <f aca="true" t="shared" si="15" ref="E57:K57">E6*($B$58/$B$16)^3*($B$59/$B$20)</f>
        <v>4418.660243259085</v>
      </c>
      <c r="F57" s="5">
        <f t="shared" si="15"/>
        <v>8103.155830790333</v>
      </c>
      <c r="G57" s="5">
        <f t="shared" si="15"/>
        <v>12888.580591728101</v>
      </c>
      <c r="H57" s="5">
        <f t="shared" si="15"/>
        <v>15348.553535204363</v>
      </c>
      <c r="I57" s="5">
        <f t="shared" si="15"/>
        <v>16367.777525317264</v>
      </c>
      <c r="J57" s="5">
        <f t="shared" si="15"/>
        <v>17798.482460059786</v>
      </c>
      <c r="K57" s="5">
        <f t="shared" si="15"/>
        <v>23246.08751512926</v>
      </c>
    </row>
    <row r="58" spans="1:11" ht="12.75">
      <c r="A58" s="9" t="s">
        <v>29</v>
      </c>
      <c r="B58" s="1">
        <v>41</v>
      </c>
      <c r="C58" s="4" t="s">
        <v>2</v>
      </c>
      <c r="D58" s="6">
        <f>D7*($B$58/$B$16)^2*($B$59/$B$20)^2</f>
        <v>2.898125432525952</v>
      </c>
      <c r="E58" s="6">
        <f aca="true" t="shared" si="16" ref="E58:K58">E7*($B$58/$B$16)^2*($B$59/$B$20)^2</f>
        <v>2.397665246719048</v>
      </c>
      <c r="F58" s="6">
        <f t="shared" si="16"/>
        <v>2.0416882024709255</v>
      </c>
      <c r="G58" s="6">
        <f t="shared" si="16"/>
        <v>1.6622622447320858</v>
      </c>
      <c r="H58" s="6">
        <f t="shared" si="16"/>
        <v>1.5403251606023338</v>
      </c>
      <c r="I58" s="6">
        <f t="shared" si="16"/>
        <v>1.3518092612797286</v>
      </c>
      <c r="J58" s="6">
        <f t="shared" si="16"/>
        <v>1.2043398440295259</v>
      </c>
      <c r="K58" s="6">
        <f t="shared" si="16"/>
        <v>0.8095111025806373</v>
      </c>
    </row>
    <row r="59" spans="1:11" ht="12.75">
      <c r="A59" s="9" t="s">
        <v>31</v>
      </c>
      <c r="B59" s="1">
        <v>1000</v>
      </c>
      <c r="C59" s="4" t="s">
        <v>3</v>
      </c>
      <c r="D59" s="6">
        <f aca="true" t="shared" si="17" ref="D59:J59">D8*($B$58/$B$16)^5*($B$59/$B$20)^3</f>
        <v>11.178683172758054</v>
      </c>
      <c r="E59" s="6">
        <f t="shared" si="17"/>
        <v>9.533881329689224</v>
      </c>
      <c r="F59" s="6">
        <f t="shared" si="17"/>
        <v>8.475624421166634</v>
      </c>
      <c r="G59" s="6">
        <f t="shared" si="17"/>
        <v>7.613127823691281</v>
      </c>
      <c r="H59" s="6">
        <f t="shared" si="17"/>
        <v>7.544405523613131</v>
      </c>
      <c r="I59" s="6">
        <f t="shared" si="17"/>
        <v>7.577494543279214</v>
      </c>
      <c r="J59" s="6">
        <f t="shared" si="17"/>
        <v>7.528292205416619</v>
      </c>
      <c r="K59" s="6">
        <f>K8*($B$58/$B$16)^5*($B$59/$B$20)^3</f>
        <v>7.637584855779144</v>
      </c>
    </row>
  </sheetData>
  <sheetProtection/>
  <printOptions horizontalCentered="1" verticalCentered="1"/>
  <pageMargins left="0" right="0" top="0.5" bottom="0" header="0.5" footer="0.5"/>
  <pageSetup fitToHeight="3" horizontalDpi="600" verticalDpi="600" orientation="portrait" scale="81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2010-03-24T16:01:28Z</cp:lastPrinted>
  <dcterms:created xsi:type="dcterms:W3CDTF">1998-01-06T13:15:37Z</dcterms:created>
  <dcterms:modified xsi:type="dcterms:W3CDTF">2012-05-11T15:21:09Z</dcterms:modified>
  <cp:category/>
  <cp:version/>
  <cp:contentType/>
  <cp:contentStatus/>
</cp:coreProperties>
</file>