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915" activeTab="0"/>
  </bookViews>
  <sheets>
    <sheet name="1200" sheetId="1" r:id="rId1"/>
    <sheet name="datasheet" sheetId="2" r:id="rId2"/>
  </sheets>
  <definedNames>
    <definedName name="_xlnm.Print_Area" localSheetId="0">'1200'!$A$1:$J$55</definedName>
    <definedName name="_xlnm.Print_Area" localSheetId="1">'datasheet'!$A$1:$L$67</definedName>
  </definedNames>
  <calcPr fullCalcOnLoad="1"/>
</workbook>
</file>

<file path=xl/sharedStrings.xml><?xml version="1.0" encoding="utf-8"?>
<sst xmlns="http://schemas.openxmlformats.org/spreadsheetml/2006/main" count="85" uniqueCount="47">
  <si>
    <t>Data Point</t>
  </si>
  <si>
    <t>Airflow</t>
  </si>
  <si>
    <t>Static P</t>
  </si>
  <si>
    <t>HP</t>
  </si>
  <si>
    <t>Static Eff</t>
  </si>
  <si>
    <t>dBA</t>
  </si>
  <si>
    <t>Date</t>
  </si>
  <si>
    <t>Operator</t>
  </si>
  <si>
    <t>Test Type</t>
  </si>
  <si>
    <t>Test #</t>
  </si>
  <si>
    <t>Shroud Dia</t>
  </si>
  <si>
    <t>Shroud Type</t>
  </si>
  <si>
    <t>Tip Clearance</t>
  </si>
  <si>
    <t>Fan P/N</t>
  </si>
  <si>
    <t>Company</t>
  </si>
  <si>
    <t>Position</t>
  </si>
  <si>
    <t>Fan S/N</t>
  </si>
  <si>
    <t># of Blades</t>
  </si>
  <si>
    <t>Fan Dia</t>
  </si>
  <si>
    <t>Fan Rotation</t>
  </si>
  <si>
    <t>PW @ Tip</t>
  </si>
  <si>
    <t>Pilot Dia</t>
  </si>
  <si>
    <t>Desired RPM</t>
  </si>
  <si>
    <t>Desired Fan Dia</t>
  </si>
  <si>
    <t>Desired Air Dens</t>
  </si>
  <si>
    <t>Notes</t>
  </si>
  <si>
    <t>JW</t>
  </si>
  <si>
    <t>Best</t>
  </si>
  <si>
    <t>ACS</t>
  </si>
  <si>
    <t>Dia</t>
  </si>
  <si>
    <t>Fan Law</t>
  </si>
  <si>
    <t>Rpm</t>
  </si>
  <si>
    <t>368FL/38/2400</t>
  </si>
  <si>
    <t>368FL/38/2200</t>
  </si>
  <si>
    <t>368FL/38/1600</t>
  </si>
  <si>
    <t>368FL/38/1400</t>
  </si>
  <si>
    <t>368FL/38/2000</t>
  </si>
  <si>
    <t>Static Pcor</t>
  </si>
  <si>
    <t>CW</t>
  </si>
  <si>
    <t>368FL/38/1800</t>
  </si>
  <si>
    <t>Total P</t>
  </si>
  <si>
    <t>Total Eff</t>
  </si>
  <si>
    <t>Thrust</t>
  </si>
  <si>
    <t>Flat Plate</t>
  </si>
  <si>
    <t>Sound Power</t>
  </si>
  <si>
    <t>21607200-1250</t>
  </si>
  <si>
    <t>Torque No Thrust Device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</si>
</sst>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yyyy"/>
    <numFmt numFmtId="167" formatCode="mm/dd/yy"/>
  </numFmts>
  <fonts count="40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5"/>
      <color indexed="8"/>
      <name val="Arial"/>
      <family val="0"/>
    </font>
    <font>
      <b/>
      <sz val="13"/>
      <color indexed="8"/>
      <name val="Arial"/>
      <family val="0"/>
    </font>
    <font>
      <sz val="11"/>
      <color indexed="8"/>
      <name val="Arial"/>
      <family val="0"/>
    </font>
    <font>
      <sz val="9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right"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1" fillId="0" borderId="0" xfId="0" applyFont="1" applyAlignment="1">
      <alignment/>
    </xf>
    <xf numFmtId="14" fontId="0" fillId="0" borderId="0" xfId="0" applyNumberFormat="1" applyAlignment="1">
      <alignment horizontal="left"/>
    </xf>
    <xf numFmtId="0" fontId="0" fillId="0" borderId="0" xfId="0" applyNumberForma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"/>
          <c:y val="0.398"/>
          <c:w val="0.9165"/>
          <c:h val="0.602"/>
        </c:manualLayout>
      </c:layout>
      <c:scatterChart>
        <c:scatterStyle val="lineMarker"/>
        <c:varyColors val="0"/>
        <c:ser>
          <c:idx val="1"/>
          <c:order val="0"/>
          <c:tx>
            <c:strRef>
              <c:f>datasheet!$A$27</c:f>
              <c:strCache>
                <c:ptCount val="1"/>
                <c:pt idx="0">
                  <c:v>368FL/38/2400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datasheet!$D$27:$K$27</c:f>
              <c:numCache>
                <c:ptCount val="8"/>
                <c:pt idx="0">
                  <c:v>0</c:v>
                </c:pt>
                <c:pt idx="1">
                  <c:v>8753.734300644666</c:v>
                </c:pt>
                <c:pt idx="2">
                  <c:v>14194.811885570127</c:v>
                </c:pt>
                <c:pt idx="3">
                  <c:v>22125.80752269872</c:v>
                </c:pt>
                <c:pt idx="4">
                  <c:v>25732.36831863778</c:v>
                </c:pt>
                <c:pt idx="5">
                  <c:v>30018.748304642522</c:v>
                </c:pt>
                <c:pt idx="6">
                  <c:v>33631.39278440323</c:v>
                </c:pt>
                <c:pt idx="7">
                  <c:v>46641.06657781732</c:v>
                </c:pt>
              </c:numCache>
            </c:numRef>
          </c:xVal>
          <c:yVal>
            <c:numRef>
              <c:f>datasheet!$D$29:$K$29</c:f>
              <c:numCache>
                <c:ptCount val="8"/>
                <c:pt idx="0">
                  <c:v>95.66408225210371</c:v>
                </c:pt>
                <c:pt idx="1">
                  <c:v>83.58282167190048</c:v>
                </c:pt>
                <c:pt idx="2">
                  <c:v>76.62632760994724</c:v>
                </c:pt>
                <c:pt idx="3">
                  <c:v>66.57666864340628</c:v>
                </c:pt>
                <c:pt idx="4">
                  <c:v>62.76857236218466</c:v>
                </c:pt>
                <c:pt idx="5">
                  <c:v>60.44882440925221</c:v>
                </c:pt>
                <c:pt idx="6">
                  <c:v>60.96168129308131</c:v>
                </c:pt>
                <c:pt idx="7">
                  <c:v>60.67229510947126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datasheet!$A$33</c:f>
              <c:strCache>
                <c:ptCount val="1"/>
                <c:pt idx="0">
                  <c:v>368FL/38/2200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datasheet!$D$33:$K$33</c:f>
              <c:numCache>
                <c:ptCount val="8"/>
                <c:pt idx="0">
                  <c:v>0</c:v>
                </c:pt>
                <c:pt idx="1">
                  <c:v>8170.152013935023</c:v>
                </c:pt>
                <c:pt idx="2">
                  <c:v>13248.491093198787</c:v>
                </c:pt>
                <c:pt idx="3">
                  <c:v>20650.75368785214</c:v>
                </c:pt>
                <c:pt idx="4">
                  <c:v>24016.87709739526</c:v>
                </c:pt>
                <c:pt idx="5">
                  <c:v>28017.498417666357</c:v>
                </c:pt>
                <c:pt idx="6">
                  <c:v>31389.299932109683</c:v>
                </c:pt>
                <c:pt idx="7">
                  <c:v>43531.66213929617</c:v>
                </c:pt>
              </c:numCache>
            </c:numRef>
          </c:xVal>
          <c:yVal>
            <c:numRef>
              <c:f>datasheet!$D$35:$K$35</c:f>
              <c:numCache>
                <c:ptCount val="8"/>
                <c:pt idx="0">
                  <c:v>77.77844198511782</c:v>
                </c:pt>
                <c:pt idx="1">
                  <c:v>67.95592967931704</c:v>
                </c:pt>
                <c:pt idx="2">
                  <c:v>62.30004235902083</c:v>
                </c:pt>
                <c:pt idx="3">
                  <c:v>54.12929740963167</c:v>
                </c:pt>
                <c:pt idx="4">
                  <c:v>51.03317409239549</c:v>
                </c:pt>
                <c:pt idx="5">
                  <c:v>49.147133090070554</c:v>
                </c:pt>
                <c:pt idx="6">
                  <c:v>49.56410473132301</c:v>
                </c:pt>
                <c:pt idx="7">
                  <c:v>49.328823046041244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datasheet!$A$39</c:f>
              <c:strCache>
                <c:ptCount val="1"/>
                <c:pt idx="0">
                  <c:v>368FL/38/2000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datasheet!$D$39:$K$39</c:f>
              <c:numCache>
                <c:ptCount val="8"/>
                <c:pt idx="0">
                  <c:v>0</c:v>
                </c:pt>
                <c:pt idx="1">
                  <c:v>7586.569727225377</c:v>
                </c:pt>
                <c:pt idx="2">
                  <c:v>12302.170300827443</c:v>
                </c:pt>
                <c:pt idx="3">
                  <c:v>19175.699853005557</c:v>
                </c:pt>
                <c:pt idx="4">
                  <c:v>22301.385876152737</c:v>
                </c:pt>
                <c:pt idx="5">
                  <c:v>26016.248530690184</c:v>
                </c:pt>
                <c:pt idx="6">
                  <c:v>29147.20707981613</c:v>
                </c:pt>
                <c:pt idx="7">
                  <c:v>40422.25770077501</c:v>
                </c:pt>
              </c:numCache>
            </c:numRef>
          </c:xVal>
          <c:yVal>
            <c:numRef>
              <c:f>datasheet!$D$41:$K$41</c:f>
              <c:numCache>
                <c:ptCount val="8"/>
                <c:pt idx="0">
                  <c:v>62.27377443196202</c:v>
                </c:pt>
                <c:pt idx="1">
                  <c:v>54.40932124834528</c:v>
                </c:pt>
                <c:pt idx="2">
                  <c:v>49.88090126194194</c:v>
                </c:pt>
                <c:pt idx="3">
                  <c:v>43.33894548431513</c:v>
                </c:pt>
                <c:pt idx="4">
                  <c:v>40.86001584584287</c:v>
                </c:pt>
                <c:pt idx="5">
                  <c:v>39.34994584507469</c:v>
                </c:pt>
                <c:pt idx="6">
                  <c:v>39.683796681748035</c:v>
                </c:pt>
                <c:pt idx="7">
                  <c:v>39.49541699422469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datasheet!$A$45</c:f>
              <c:strCache>
                <c:ptCount val="1"/>
                <c:pt idx="0">
                  <c:v>368FL/38/1800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datasheet!$D$45:$K$45</c:f>
              <c:numCache>
                <c:ptCount val="8"/>
                <c:pt idx="0">
                  <c:v>0</c:v>
                </c:pt>
                <c:pt idx="1">
                  <c:v>7002.987440515733</c:v>
                </c:pt>
                <c:pt idx="2">
                  <c:v>11355.849508456102</c:v>
                </c:pt>
                <c:pt idx="3">
                  <c:v>17700.646018158975</c:v>
                </c:pt>
                <c:pt idx="4">
                  <c:v>20585.894654910222</c:v>
                </c:pt>
                <c:pt idx="5">
                  <c:v>24014.998643714018</c:v>
                </c:pt>
                <c:pt idx="6">
                  <c:v>26905.114227522583</c:v>
                </c:pt>
                <c:pt idx="7">
                  <c:v>37312.853262253855</c:v>
                </c:pt>
              </c:numCache>
            </c:numRef>
          </c:xVal>
          <c:yVal>
            <c:numRef>
              <c:f>datasheet!$D$47:$K$47</c:f>
              <c:numCache>
                <c:ptCount val="8"/>
                <c:pt idx="0">
                  <c:v>48.9800101130771</c:v>
                </c:pt>
                <c:pt idx="1">
                  <c:v>42.794404696013046</c:v>
                </c:pt>
                <c:pt idx="2">
                  <c:v>39.23267973629299</c:v>
                </c:pt>
                <c:pt idx="3">
                  <c:v>34.087254345424014</c:v>
                </c:pt>
                <c:pt idx="4">
                  <c:v>32.13750904943855</c:v>
                </c:pt>
                <c:pt idx="5">
                  <c:v>30.949798097537133</c:v>
                </c:pt>
                <c:pt idx="6">
                  <c:v>31.212380822057632</c:v>
                </c:pt>
                <c:pt idx="7">
                  <c:v>31.064215096049285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datasheet!$A$51</c:f>
              <c:strCache>
                <c:ptCount val="1"/>
                <c:pt idx="0">
                  <c:v>368FL/38/1600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datasheet!$D$51:$K$51</c:f>
              <c:numCache>
                <c:ptCount val="8"/>
                <c:pt idx="0">
                  <c:v>0</c:v>
                </c:pt>
                <c:pt idx="1">
                  <c:v>6419.4051538060885</c:v>
                </c:pt>
                <c:pt idx="2">
                  <c:v>10409.52871608476</c:v>
                </c:pt>
                <c:pt idx="3">
                  <c:v>16225.592183312394</c:v>
                </c:pt>
                <c:pt idx="4">
                  <c:v>18870.403433667703</c:v>
                </c:pt>
                <c:pt idx="5">
                  <c:v>22013.74875673785</c:v>
                </c:pt>
                <c:pt idx="6">
                  <c:v>24663.021375229033</c:v>
                </c:pt>
                <c:pt idx="7">
                  <c:v>34203.4488237327</c:v>
                </c:pt>
              </c:numCache>
            </c:numRef>
          </c:xVal>
          <c:yVal>
            <c:numRef>
              <c:f>datasheet!$D$53:$K$53</c:f>
              <c:numCache>
                <c:ptCount val="8"/>
                <c:pt idx="0">
                  <c:v>37.72707954890371</c:v>
                </c:pt>
                <c:pt idx="1">
                  <c:v>32.96258833934801</c:v>
                </c:pt>
                <c:pt idx="2">
                  <c:v>30.219153199656226</c:v>
                </c:pt>
                <c:pt idx="3">
                  <c:v>26.255865470925553</c:v>
                </c:pt>
                <c:pt idx="4">
                  <c:v>24.75406513009416</c:v>
                </c:pt>
                <c:pt idx="5">
                  <c:v>23.839225270730278</c:v>
                </c:pt>
                <c:pt idx="6">
                  <c:v>24.041480829952953</c:v>
                </c:pt>
                <c:pt idx="7">
                  <c:v>23.92735549354259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datasheet!$A$57</c:f>
              <c:strCache>
                <c:ptCount val="1"/>
                <c:pt idx="0">
                  <c:v>368FL/38/1400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datasheet!$D$57:$K$57</c:f>
              <c:numCache>
                <c:ptCount val="8"/>
                <c:pt idx="0">
                  <c:v>0</c:v>
                </c:pt>
                <c:pt idx="1">
                  <c:v>5835.8228670964445</c:v>
                </c:pt>
                <c:pt idx="2">
                  <c:v>9463.207923713418</c:v>
                </c:pt>
                <c:pt idx="3">
                  <c:v>14750.538348465814</c:v>
                </c:pt>
                <c:pt idx="4">
                  <c:v>17154.912212425184</c:v>
                </c:pt>
                <c:pt idx="5">
                  <c:v>20012.498869761683</c:v>
                </c:pt>
                <c:pt idx="6">
                  <c:v>22420.928522935486</c:v>
                </c:pt>
                <c:pt idx="7">
                  <c:v>31094.044385211546</c:v>
                </c:pt>
              </c:numCache>
            </c:numRef>
          </c:xVal>
          <c:yVal>
            <c:numRef>
              <c:f>datasheet!$D$59:$K$59</c:f>
              <c:numCache>
                <c:ptCount val="8"/>
                <c:pt idx="0">
                  <c:v>28.34491325988259</c:v>
                </c:pt>
                <c:pt idx="1">
                  <c:v>24.765280495377926</c:v>
                </c:pt>
                <c:pt idx="2">
                  <c:v>22.704097069614</c:v>
                </c:pt>
                <c:pt idx="3">
                  <c:v>19.72642033878705</c:v>
                </c:pt>
                <c:pt idx="4">
                  <c:v>18.598095514721386</c:v>
                </c:pt>
                <c:pt idx="5">
                  <c:v>17.910762787926586</c:v>
                </c:pt>
                <c:pt idx="6">
                  <c:v>18.062720383135208</c:v>
                </c:pt>
                <c:pt idx="7">
                  <c:v>17.976976328732228</c:v>
                </c:pt>
              </c:numCache>
            </c:numRef>
          </c:yVal>
          <c:smooth val="0"/>
        </c:ser>
        <c:axId val="31730570"/>
        <c:axId val="17139675"/>
      </c:scatterChart>
      <c:valAx>
        <c:axId val="3173057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17139675"/>
        <c:crosses val="autoZero"/>
        <c:crossBetween val="midCat"/>
        <c:dispUnits/>
      </c:valAx>
      <c:valAx>
        <c:axId val="171396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Horsepower (HP)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31730570"/>
        <c:crosses val="autoZero"/>
        <c:crossBetween val="midCat"/>
        <c:dispUnits/>
        <c:minorUnit val="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/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0715"/>
          <c:w val="0.9355"/>
          <c:h val="0.75125"/>
        </c:manualLayout>
      </c:layout>
      <c:scatterChart>
        <c:scatterStyle val="lineMarker"/>
        <c:varyColors val="0"/>
        <c:ser>
          <c:idx val="1"/>
          <c:order val="0"/>
          <c:tx>
            <c:strRef>
              <c:f>datasheet!$A$27</c:f>
              <c:strCache>
                <c:ptCount val="1"/>
                <c:pt idx="0">
                  <c:v>368FL/38/2400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datasheet!$D$27:$K$27</c:f>
              <c:numCache>
                <c:ptCount val="8"/>
                <c:pt idx="0">
                  <c:v>0</c:v>
                </c:pt>
                <c:pt idx="1">
                  <c:v>8753.734300644666</c:v>
                </c:pt>
                <c:pt idx="2">
                  <c:v>14194.811885570127</c:v>
                </c:pt>
                <c:pt idx="3">
                  <c:v>22125.80752269872</c:v>
                </c:pt>
                <c:pt idx="4">
                  <c:v>25732.36831863778</c:v>
                </c:pt>
                <c:pt idx="5">
                  <c:v>30018.748304642522</c:v>
                </c:pt>
                <c:pt idx="6">
                  <c:v>33631.39278440323</c:v>
                </c:pt>
                <c:pt idx="7">
                  <c:v>46641.06657781732</c:v>
                </c:pt>
              </c:numCache>
            </c:numRef>
          </c:xVal>
          <c:yVal>
            <c:numRef>
              <c:f>datasheet!$D$28:$K$28</c:f>
              <c:numCache>
                <c:ptCount val="8"/>
                <c:pt idx="0">
                  <c:v>9.487249333445332</c:v>
                </c:pt>
                <c:pt idx="1">
                  <c:v>8.302361332657563</c:v>
                </c:pt>
                <c:pt idx="2">
                  <c:v>7.477189001022932</c:v>
                </c:pt>
                <c:pt idx="3">
                  <c:v>6.146872457924268</c:v>
                </c:pt>
                <c:pt idx="4">
                  <c:v>5.6920101270287065</c:v>
                </c:pt>
                <c:pt idx="5">
                  <c:v>5.207028264527917</c:v>
                </c:pt>
                <c:pt idx="6">
                  <c:v>4.880752506615322</c:v>
                </c:pt>
                <c:pt idx="7">
                  <c:v>3.7009665716608526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datasheet!$A$33</c:f>
              <c:strCache>
                <c:ptCount val="1"/>
                <c:pt idx="0">
                  <c:v>368FL/38/2200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datasheet!$D$33:$K$33</c:f>
              <c:numCache>
                <c:ptCount val="8"/>
                <c:pt idx="0">
                  <c:v>0</c:v>
                </c:pt>
                <c:pt idx="1">
                  <c:v>8170.152013935023</c:v>
                </c:pt>
                <c:pt idx="2">
                  <c:v>13248.491093198787</c:v>
                </c:pt>
                <c:pt idx="3">
                  <c:v>20650.75368785214</c:v>
                </c:pt>
                <c:pt idx="4">
                  <c:v>24016.87709739526</c:v>
                </c:pt>
                <c:pt idx="5">
                  <c:v>28017.498417666357</c:v>
                </c:pt>
                <c:pt idx="6">
                  <c:v>31389.299932109683</c:v>
                </c:pt>
                <c:pt idx="7">
                  <c:v>43531.66213929617</c:v>
                </c:pt>
              </c:numCache>
            </c:numRef>
          </c:xVal>
          <c:yVal>
            <c:numRef>
              <c:f>datasheet!$D$34:$K$34</c:f>
              <c:numCache>
                <c:ptCount val="8"/>
                <c:pt idx="0">
                  <c:v>8.264448308245713</c:v>
                </c:pt>
                <c:pt idx="1">
                  <c:v>7.232279205337256</c:v>
                </c:pt>
                <c:pt idx="2">
                  <c:v>6.513462418668867</c:v>
                </c:pt>
                <c:pt idx="3">
                  <c:v>5.3546088966806975</c:v>
                </c:pt>
                <c:pt idx="4">
                  <c:v>4.958373266211674</c:v>
                </c:pt>
                <c:pt idx="5">
                  <c:v>4.535900177099876</c:v>
                </c:pt>
                <c:pt idx="6">
                  <c:v>4.251677739096015</c:v>
                </c:pt>
                <c:pt idx="7">
                  <c:v>3.2239531024245656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datasheet!$A$39</c:f>
              <c:strCache>
                <c:ptCount val="1"/>
                <c:pt idx="0">
                  <c:v>368FL/38/2000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datasheet!$D$39:$K$39</c:f>
              <c:numCache>
                <c:ptCount val="8"/>
                <c:pt idx="0">
                  <c:v>0</c:v>
                </c:pt>
                <c:pt idx="1">
                  <c:v>7586.569727225377</c:v>
                </c:pt>
                <c:pt idx="2">
                  <c:v>12302.170300827443</c:v>
                </c:pt>
                <c:pt idx="3">
                  <c:v>19175.699853005557</c:v>
                </c:pt>
                <c:pt idx="4">
                  <c:v>22301.385876152737</c:v>
                </c:pt>
                <c:pt idx="5">
                  <c:v>26016.248530690184</c:v>
                </c:pt>
                <c:pt idx="6">
                  <c:v>29147.20707981613</c:v>
                </c:pt>
                <c:pt idx="7">
                  <c:v>40422.25770077501</c:v>
                </c:pt>
              </c:numCache>
            </c:numRef>
          </c:xVal>
          <c:yVal>
            <c:numRef>
              <c:f>datasheet!$D$40:$K$40</c:f>
              <c:numCache>
                <c:ptCount val="8"/>
                <c:pt idx="0">
                  <c:v>7.125978388232271</c:v>
                </c:pt>
                <c:pt idx="1">
                  <c:v>6.235995845418346</c:v>
                </c:pt>
                <c:pt idx="2">
                  <c:v>5.616199738546113</c:v>
                </c:pt>
                <c:pt idx="3">
                  <c:v>4.6169842017297835</c:v>
                </c:pt>
                <c:pt idx="4">
                  <c:v>4.2753320509682275</c:v>
                </c:pt>
                <c:pt idx="5">
                  <c:v>3.911056785356524</c:v>
                </c:pt>
                <c:pt idx="6">
                  <c:v>3.6659874383021753</c:v>
                </c:pt>
                <c:pt idx="7">
                  <c:v>2.779837113825262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datasheet!$A$45</c:f>
              <c:strCache>
                <c:ptCount val="1"/>
                <c:pt idx="0">
                  <c:v>368FL/38/1800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datasheet!$D$45:$K$45</c:f>
              <c:numCache>
                <c:ptCount val="8"/>
                <c:pt idx="0">
                  <c:v>0</c:v>
                </c:pt>
                <c:pt idx="1">
                  <c:v>7002.987440515733</c:v>
                </c:pt>
                <c:pt idx="2">
                  <c:v>11355.849508456102</c:v>
                </c:pt>
                <c:pt idx="3">
                  <c:v>17700.646018158975</c:v>
                </c:pt>
                <c:pt idx="4">
                  <c:v>20585.894654910222</c:v>
                </c:pt>
                <c:pt idx="5">
                  <c:v>24014.998643714018</c:v>
                </c:pt>
                <c:pt idx="6">
                  <c:v>26905.114227522583</c:v>
                </c:pt>
                <c:pt idx="7">
                  <c:v>37312.853262253855</c:v>
                </c:pt>
              </c:numCache>
            </c:numRef>
          </c:xVal>
          <c:yVal>
            <c:numRef>
              <c:f>datasheet!$D$46:$K$46</c:f>
              <c:numCache>
                <c:ptCount val="8"/>
                <c:pt idx="0">
                  <c:v>6.071839573405013</c:v>
                </c:pt>
                <c:pt idx="1">
                  <c:v>5.31351125290084</c:v>
                </c:pt>
                <c:pt idx="2">
                  <c:v>4.785400960654677</c:v>
                </c:pt>
                <c:pt idx="3">
                  <c:v>3.9339983730715318</c:v>
                </c:pt>
                <c:pt idx="4">
                  <c:v>3.642886481298372</c:v>
                </c:pt>
                <c:pt idx="5">
                  <c:v>3.332498089297867</c:v>
                </c:pt>
                <c:pt idx="6">
                  <c:v>3.1236816042338065</c:v>
                </c:pt>
                <c:pt idx="7">
                  <c:v>2.3686186058629457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datasheet!$A$51</c:f>
              <c:strCache>
                <c:ptCount val="1"/>
                <c:pt idx="0">
                  <c:v>368FL/38/1600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datasheet!$D$51:$K$51</c:f>
              <c:numCache>
                <c:ptCount val="8"/>
                <c:pt idx="0">
                  <c:v>0</c:v>
                </c:pt>
                <c:pt idx="1">
                  <c:v>6419.4051538060885</c:v>
                </c:pt>
                <c:pt idx="2">
                  <c:v>10409.52871608476</c:v>
                </c:pt>
                <c:pt idx="3">
                  <c:v>16225.592183312394</c:v>
                </c:pt>
                <c:pt idx="4">
                  <c:v>18870.403433667703</c:v>
                </c:pt>
                <c:pt idx="5">
                  <c:v>22013.74875673785</c:v>
                </c:pt>
                <c:pt idx="6">
                  <c:v>24663.021375229033</c:v>
                </c:pt>
                <c:pt idx="7">
                  <c:v>34203.4488237327</c:v>
                </c:pt>
              </c:numCache>
            </c:numRef>
          </c:xVal>
          <c:yVal>
            <c:numRef>
              <c:f>datasheet!$D$52:$K$52</c:f>
              <c:numCache>
                <c:ptCount val="8"/>
                <c:pt idx="0">
                  <c:v>5.102031863763934</c:v>
                </c:pt>
                <c:pt idx="1">
                  <c:v>4.464825427784733</c:v>
                </c:pt>
                <c:pt idx="2">
                  <c:v>4.021066084994555</c:v>
                </c:pt>
                <c:pt idx="3">
                  <c:v>3.3056514107059396</c:v>
                </c:pt>
                <c:pt idx="4">
                  <c:v>3.061036557202104</c:v>
                </c:pt>
                <c:pt idx="5">
                  <c:v>2.800224088923902</c:v>
                </c:pt>
                <c:pt idx="6">
                  <c:v>2.6247602368909067</c:v>
                </c:pt>
                <c:pt idx="7">
                  <c:v>1.9902975785376138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datasheet!$A$57</c:f>
              <c:strCache>
                <c:ptCount val="1"/>
                <c:pt idx="0">
                  <c:v>368FL/38/1400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datasheet!$D$57:$K$57</c:f>
              <c:numCache>
                <c:ptCount val="8"/>
                <c:pt idx="0">
                  <c:v>0</c:v>
                </c:pt>
                <c:pt idx="1">
                  <c:v>5835.8228670964445</c:v>
                </c:pt>
                <c:pt idx="2">
                  <c:v>9463.207923713418</c:v>
                </c:pt>
                <c:pt idx="3">
                  <c:v>14750.538348465814</c:v>
                </c:pt>
                <c:pt idx="4">
                  <c:v>17154.912212425184</c:v>
                </c:pt>
                <c:pt idx="5">
                  <c:v>20012.498869761683</c:v>
                </c:pt>
                <c:pt idx="6">
                  <c:v>22420.928522935486</c:v>
                </c:pt>
                <c:pt idx="7">
                  <c:v>31094.044385211546</c:v>
                </c:pt>
              </c:numCache>
            </c:numRef>
          </c:xVal>
          <c:yVal>
            <c:numRef>
              <c:f>datasheet!$D$58:$K$58</c:f>
              <c:numCache>
                <c:ptCount val="8"/>
                <c:pt idx="0">
                  <c:v>4.216555259309037</c:v>
                </c:pt>
                <c:pt idx="1">
                  <c:v>3.689938370070028</c:v>
                </c:pt>
                <c:pt idx="2">
                  <c:v>3.3231951115657483</c:v>
                </c:pt>
                <c:pt idx="3">
                  <c:v>2.7319433146330083</c:v>
                </c:pt>
                <c:pt idx="4">
                  <c:v>2.5297822786794253</c:v>
                </c:pt>
                <c:pt idx="5">
                  <c:v>2.31423478423463</c:v>
                </c:pt>
                <c:pt idx="6">
                  <c:v>2.169223336273477</c:v>
                </c:pt>
                <c:pt idx="7">
                  <c:v>1.644874031849268</c:v>
                </c:pt>
              </c:numCache>
            </c:numRef>
          </c:yVal>
          <c:smooth val="0"/>
        </c:ser>
        <c:axId val="20039348"/>
        <c:axId val="46136405"/>
      </c:scatterChart>
      <c:valAx>
        <c:axId val="200393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Airflow (CFM)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46136405"/>
        <c:crosses val="autoZero"/>
        <c:crossBetween val="midCat"/>
        <c:dispUnits/>
      </c:valAx>
      <c:valAx>
        <c:axId val="461364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Static Pressure (in H2O)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20039348"/>
        <c:crosses val="autoZero"/>
        <c:crossBetween val="midCat"/>
        <c:dispUnits/>
        <c:minorUnit val="0.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114300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0" y="0"/>
        <a:ext cx="6210300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27</xdr:row>
      <xdr:rowOff>114300</xdr:rowOff>
    </xdr:from>
    <xdr:to>
      <xdr:col>10</xdr:col>
      <xdr:colOff>0</xdr:colOff>
      <xdr:row>54</xdr:row>
      <xdr:rowOff>152400</xdr:rowOff>
    </xdr:to>
    <xdr:graphicFrame>
      <xdr:nvGraphicFramePr>
        <xdr:cNvPr id="2" name="Chart 2"/>
        <xdr:cNvGraphicFramePr/>
      </xdr:nvGraphicFramePr>
      <xdr:xfrm>
        <a:off x="66675" y="4486275"/>
        <a:ext cx="6029325" cy="4410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38100</xdr:colOff>
      <xdr:row>18</xdr:row>
      <xdr:rowOff>76200</xdr:rowOff>
    </xdr:from>
    <xdr:to>
      <xdr:col>1</xdr:col>
      <xdr:colOff>381000</xdr:colOff>
      <xdr:row>19</xdr:row>
      <xdr:rowOff>104775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647700" y="2990850"/>
          <a:ext cx="3429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1100</a:t>
          </a:r>
        </a:p>
      </xdr:txBody>
    </xdr:sp>
    <xdr:clientData/>
  </xdr:twoCellAnchor>
  <xdr:twoCellAnchor>
    <xdr:from>
      <xdr:col>0</xdr:col>
      <xdr:colOff>552450</xdr:colOff>
      <xdr:row>16</xdr:row>
      <xdr:rowOff>19050</xdr:rowOff>
    </xdr:from>
    <xdr:to>
      <xdr:col>1</xdr:col>
      <xdr:colOff>285750</xdr:colOff>
      <xdr:row>17</xdr:row>
      <xdr:rowOff>28575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552450" y="2609850"/>
          <a:ext cx="3429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1300</a:t>
          </a:r>
        </a:p>
      </xdr:txBody>
    </xdr:sp>
    <xdr:clientData/>
  </xdr:twoCellAnchor>
  <xdr:twoCellAnchor>
    <xdr:from>
      <xdr:col>0</xdr:col>
      <xdr:colOff>552450</xdr:colOff>
      <xdr:row>12</xdr:row>
      <xdr:rowOff>28575</xdr:rowOff>
    </xdr:from>
    <xdr:to>
      <xdr:col>1</xdr:col>
      <xdr:colOff>342900</xdr:colOff>
      <xdr:row>13</xdr:row>
      <xdr:rowOff>66675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552450" y="1971675"/>
          <a:ext cx="4000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1500</a:t>
          </a:r>
        </a:p>
      </xdr:txBody>
    </xdr:sp>
    <xdr:clientData/>
  </xdr:twoCellAnchor>
  <xdr:twoCellAnchor>
    <xdr:from>
      <xdr:col>0</xdr:col>
      <xdr:colOff>581025</xdr:colOff>
      <xdr:row>39</xdr:row>
      <xdr:rowOff>104775</xdr:rowOff>
    </xdr:from>
    <xdr:to>
      <xdr:col>1</xdr:col>
      <xdr:colOff>352425</xdr:colOff>
      <xdr:row>40</xdr:row>
      <xdr:rowOff>123825</xdr:rowOff>
    </xdr:to>
    <xdr:sp>
      <xdr:nvSpPr>
        <xdr:cNvPr id="6" name="Text Box 8"/>
        <xdr:cNvSpPr txBox="1">
          <a:spLocks noChangeArrowheads="1"/>
        </xdr:cNvSpPr>
      </xdr:nvSpPr>
      <xdr:spPr>
        <a:xfrm>
          <a:off x="581025" y="6419850"/>
          <a:ext cx="3810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1100</a:t>
          </a:r>
        </a:p>
      </xdr:txBody>
    </xdr:sp>
    <xdr:clientData/>
  </xdr:twoCellAnchor>
  <xdr:twoCellAnchor>
    <xdr:from>
      <xdr:col>0</xdr:col>
      <xdr:colOff>438150</xdr:colOff>
      <xdr:row>36</xdr:row>
      <xdr:rowOff>0</xdr:rowOff>
    </xdr:from>
    <xdr:to>
      <xdr:col>1</xdr:col>
      <xdr:colOff>190500</xdr:colOff>
      <xdr:row>37</xdr:row>
      <xdr:rowOff>47625</xdr:rowOff>
    </xdr:to>
    <xdr:sp>
      <xdr:nvSpPr>
        <xdr:cNvPr id="7" name="Text Box 9"/>
        <xdr:cNvSpPr txBox="1">
          <a:spLocks noChangeArrowheads="1"/>
        </xdr:cNvSpPr>
      </xdr:nvSpPr>
      <xdr:spPr>
        <a:xfrm>
          <a:off x="438150" y="5829300"/>
          <a:ext cx="36195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1300</a:t>
          </a:r>
        </a:p>
      </xdr:txBody>
    </xdr:sp>
    <xdr:clientData/>
  </xdr:twoCellAnchor>
  <xdr:twoCellAnchor>
    <xdr:from>
      <xdr:col>1</xdr:col>
      <xdr:colOff>85725</xdr:colOff>
      <xdr:row>32</xdr:row>
      <xdr:rowOff>66675</xdr:rowOff>
    </xdr:from>
    <xdr:to>
      <xdr:col>1</xdr:col>
      <xdr:colOff>466725</xdr:colOff>
      <xdr:row>33</xdr:row>
      <xdr:rowOff>114300</xdr:rowOff>
    </xdr:to>
    <xdr:sp>
      <xdr:nvSpPr>
        <xdr:cNvPr id="8" name="Text Box 10"/>
        <xdr:cNvSpPr txBox="1">
          <a:spLocks noChangeArrowheads="1"/>
        </xdr:cNvSpPr>
      </xdr:nvSpPr>
      <xdr:spPr>
        <a:xfrm>
          <a:off x="695325" y="5248275"/>
          <a:ext cx="3810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1500</a:t>
          </a:r>
        </a:p>
      </xdr:txBody>
    </xdr:sp>
    <xdr:clientData/>
  </xdr:twoCellAnchor>
  <xdr:twoCellAnchor>
    <xdr:from>
      <xdr:col>5</xdr:col>
      <xdr:colOff>571500</xdr:colOff>
      <xdr:row>20</xdr:row>
      <xdr:rowOff>142875</xdr:rowOff>
    </xdr:from>
    <xdr:to>
      <xdr:col>6</xdr:col>
      <xdr:colOff>304800</xdr:colOff>
      <xdr:row>22</xdr:row>
      <xdr:rowOff>19050</xdr:rowOff>
    </xdr:to>
    <xdr:sp>
      <xdr:nvSpPr>
        <xdr:cNvPr id="9" name="Text Box 11"/>
        <xdr:cNvSpPr txBox="1">
          <a:spLocks noChangeArrowheads="1"/>
        </xdr:cNvSpPr>
      </xdr:nvSpPr>
      <xdr:spPr>
        <a:xfrm>
          <a:off x="3619500" y="3381375"/>
          <a:ext cx="3429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1000</a:t>
          </a:r>
        </a:p>
      </xdr:txBody>
    </xdr:sp>
    <xdr:clientData/>
  </xdr:twoCellAnchor>
  <xdr:twoCellAnchor>
    <xdr:from>
      <xdr:col>6</xdr:col>
      <xdr:colOff>571500</xdr:colOff>
      <xdr:row>19</xdr:row>
      <xdr:rowOff>57150</xdr:rowOff>
    </xdr:from>
    <xdr:to>
      <xdr:col>7</xdr:col>
      <xdr:colOff>304800</xdr:colOff>
      <xdr:row>20</xdr:row>
      <xdr:rowOff>85725</xdr:rowOff>
    </xdr:to>
    <xdr:sp>
      <xdr:nvSpPr>
        <xdr:cNvPr id="10" name="Text Box 12"/>
        <xdr:cNvSpPr txBox="1">
          <a:spLocks noChangeArrowheads="1"/>
        </xdr:cNvSpPr>
      </xdr:nvSpPr>
      <xdr:spPr>
        <a:xfrm>
          <a:off x="4229100" y="3133725"/>
          <a:ext cx="3429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1200</a:t>
          </a:r>
        </a:p>
      </xdr:txBody>
    </xdr:sp>
    <xdr:clientData/>
  </xdr:twoCellAnchor>
  <xdr:twoCellAnchor>
    <xdr:from>
      <xdr:col>8</xdr:col>
      <xdr:colOff>200025</xdr:colOff>
      <xdr:row>17</xdr:row>
      <xdr:rowOff>19050</xdr:rowOff>
    </xdr:from>
    <xdr:to>
      <xdr:col>8</xdr:col>
      <xdr:colOff>542925</xdr:colOff>
      <xdr:row>18</xdr:row>
      <xdr:rowOff>47625</xdr:rowOff>
    </xdr:to>
    <xdr:sp>
      <xdr:nvSpPr>
        <xdr:cNvPr id="11" name="Text Box 13"/>
        <xdr:cNvSpPr txBox="1">
          <a:spLocks noChangeArrowheads="1"/>
        </xdr:cNvSpPr>
      </xdr:nvSpPr>
      <xdr:spPr>
        <a:xfrm>
          <a:off x="5076825" y="2771775"/>
          <a:ext cx="3429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1400</a:t>
          </a:r>
        </a:p>
      </xdr:txBody>
    </xdr:sp>
    <xdr:clientData/>
  </xdr:twoCellAnchor>
  <xdr:twoCellAnchor>
    <xdr:from>
      <xdr:col>6</xdr:col>
      <xdr:colOff>28575</xdr:colOff>
      <xdr:row>45</xdr:row>
      <xdr:rowOff>38100</xdr:rowOff>
    </xdr:from>
    <xdr:to>
      <xdr:col>6</xdr:col>
      <xdr:colOff>409575</xdr:colOff>
      <xdr:row>46</xdr:row>
      <xdr:rowOff>57150</xdr:rowOff>
    </xdr:to>
    <xdr:sp>
      <xdr:nvSpPr>
        <xdr:cNvPr id="12" name="Text Box 14"/>
        <xdr:cNvSpPr txBox="1">
          <a:spLocks noChangeArrowheads="1"/>
        </xdr:cNvSpPr>
      </xdr:nvSpPr>
      <xdr:spPr>
        <a:xfrm>
          <a:off x="3686175" y="7324725"/>
          <a:ext cx="3810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1000</a:t>
          </a:r>
        </a:p>
      </xdr:txBody>
    </xdr:sp>
    <xdr:clientData/>
  </xdr:twoCellAnchor>
  <xdr:twoCellAnchor>
    <xdr:from>
      <xdr:col>7</xdr:col>
      <xdr:colOff>152400</xdr:colOff>
      <xdr:row>44</xdr:row>
      <xdr:rowOff>0</xdr:rowOff>
    </xdr:from>
    <xdr:to>
      <xdr:col>7</xdr:col>
      <xdr:colOff>533400</xdr:colOff>
      <xdr:row>45</xdr:row>
      <xdr:rowOff>19050</xdr:rowOff>
    </xdr:to>
    <xdr:sp>
      <xdr:nvSpPr>
        <xdr:cNvPr id="13" name="Text Box 15"/>
        <xdr:cNvSpPr txBox="1">
          <a:spLocks noChangeArrowheads="1"/>
        </xdr:cNvSpPr>
      </xdr:nvSpPr>
      <xdr:spPr>
        <a:xfrm>
          <a:off x="4419600" y="7124700"/>
          <a:ext cx="3810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1200</a:t>
          </a:r>
        </a:p>
      </xdr:txBody>
    </xdr:sp>
    <xdr:clientData/>
  </xdr:twoCellAnchor>
  <xdr:twoCellAnchor>
    <xdr:from>
      <xdr:col>8</xdr:col>
      <xdr:colOff>285750</xdr:colOff>
      <xdr:row>42</xdr:row>
      <xdr:rowOff>28575</xdr:rowOff>
    </xdr:from>
    <xdr:to>
      <xdr:col>9</xdr:col>
      <xdr:colOff>57150</xdr:colOff>
      <xdr:row>43</xdr:row>
      <xdr:rowOff>47625</xdr:rowOff>
    </xdr:to>
    <xdr:sp>
      <xdr:nvSpPr>
        <xdr:cNvPr id="14" name="Text Box 16"/>
        <xdr:cNvSpPr txBox="1">
          <a:spLocks noChangeArrowheads="1"/>
        </xdr:cNvSpPr>
      </xdr:nvSpPr>
      <xdr:spPr>
        <a:xfrm>
          <a:off x="5162550" y="6829425"/>
          <a:ext cx="3810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1400</a:t>
          </a:r>
        </a:p>
      </xdr:txBody>
    </xdr:sp>
    <xdr:clientData/>
  </xdr:twoCellAnchor>
  <xdr:twoCellAnchor editAs="oneCell">
    <xdr:from>
      <xdr:col>0</xdr:col>
      <xdr:colOff>247650</xdr:colOff>
      <xdr:row>1</xdr:row>
      <xdr:rowOff>9525</xdr:rowOff>
    </xdr:from>
    <xdr:to>
      <xdr:col>2</xdr:col>
      <xdr:colOff>238125</xdr:colOff>
      <xdr:row>5</xdr:row>
      <xdr:rowOff>152400</xdr:rowOff>
    </xdr:to>
    <xdr:pic>
      <xdr:nvPicPr>
        <xdr:cNvPr id="15" name="Picture 3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7650" y="171450"/>
          <a:ext cx="12096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266700</xdr:colOff>
      <xdr:row>1</xdr:row>
      <xdr:rowOff>114300</xdr:rowOff>
    </xdr:from>
    <xdr:ext cx="4048125" cy="1181100"/>
    <xdr:sp>
      <xdr:nvSpPr>
        <xdr:cNvPr id="16" name="Text Box 32"/>
        <xdr:cNvSpPr txBox="1">
          <a:spLocks noChangeArrowheads="1"/>
        </xdr:cNvSpPr>
      </xdr:nvSpPr>
      <xdr:spPr>
        <a:xfrm>
          <a:off x="1485900" y="276225"/>
          <a:ext cx="4048125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AMERICAN COOLING SYSTEMS</a:t>
          </a:r>
          <a:r>
            <a:rPr lang="en-US" cap="none" sz="13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216-7-1250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DIA:   1250 MM RPM:   Various    TIP CLEARANCE:  .52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SHROUD:  FLAT PLATE                   BLOCKAGE:   None</a:t>
          </a:r>
          <a:r>
            <a:rPr lang="en-US" cap="none" sz="1100" b="1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view="pageBreakPreview" zoomScaleNormal="50" zoomScaleSheetLayoutView="100" zoomScalePageLayoutView="0" workbookViewId="0" topLeftCell="A1">
      <selection activeCell="L6" sqref="L6"/>
    </sheetView>
  </sheetViews>
  <sheetFormatPr defaultColWidth="9.140625" defaultRowHeight="12.75"/>
  <sheetData/>
  <sheetProtection/>
  <printOptions/>
  <pageMargins left="0.45" right="0.32" top="0.49" bottom="0.56" header="0.5" footer="0.5"/>
  <pageSetup horizontalDpi="300" verticalDpi="300" orientation="portrait" r:id="rId2"/>
  <headerFooter alignWithMargins="0">
    <oddFooter>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K59"/>
  <sheetViews>
    <sheetView view="pageBreakPreview" zoomScale="75" zoomScaleNormal="75" zoomScaleSheetLayoutView="75" zoomScalePageLayoutView="0" workbookViewId="0" topLeftCell="A1">
      <selection activeCell="A4" sqref="A4"/>
    </sheetView>
  </sheetViews>
  <sheetFormatPr defaultColWidth="9.140625" defaultRowHeight="12.75"/>
  <cols>
    <col min="1" max="1" width="19.00390625" style="0" customWidth="1"/>
    <col min="2" max="2" width="18.00390625" style="0" customWidth="1"/>
    <col min="3" max="3" width="12.57421875" style="0" customWidth="1"/>
  </cols>
  <sheetData>
    <row r="5" spans="1:11" ht="13.5" thickBot="1">
      <c r="A5" s="9" t="s">
        <v>6</v>
      </c>
      <c r="B5" s="10">
        <v>40450</v>
      </c>
      <c r="C5" s="2" t="s">
        <v>0</v>
      </c>
      <c r="D5" s="3">
        <v>1</v>
      </c>
      <c r="E5" s="3">
        <v>2</v>
      </c>
      <c r="F5" s="3">
        <v>3</v>
      </c>
      <c r="G5" s="3">
        <v>4</v>
      </c>
      <c r="H5" s="3">
        <v>5</v>
      </c>
      <c r="I5" s="3">
        <v>6</v>
      </c>
      <c r="J5" s="3">
        <v>7</v>
      </c>
      <c r="K5" s="3">
        <v>8</v>
      </c>
    </row>
    <row r="6" spans="1:11" ht="12.75">
      <c r="A6" s="9" t="s">
        <v>7</v>
      </c>
      <c r="B6" s="10" t="s">
        <v>26</v>
      </c>
      <c r="C6" s="4" t="s">
        <v>1</v>
      </c>
      <c r="D6" s="5">
        <v>0</v>
      </c>
      <c r="E6" s="5">
        <v>7000</v>
      </c>
      <c r="F6" s="5">
        <v>11351.005158069884</v>
      </c>
      <c r="G6" s="5">
        <v>17693.095008319466</v>
      </c>
      <c r="H6" s="5">
        <v>20577.11281198003</v>
      </c>
      <c r="I6" s="5">
        <v>24004.753961634702</v>
      </c>
      <c r="J6" s="5">
        <v>26893.63663613655</v>
      </c>
      <c r="K6" s="5">
        <v>37296.93577981652</v>
      </c>
    </row>
    <row r="7" spans="1:11" ht="12.75">
      <c r="A7" s="9" t="s">
        <v>8</v>
      </c>
      <c r="B7" s="10" t="s">
        <v>27</v>
      </c>
      <c r="C7" t="s">
        <v>37</v>
      </c>
      <c r="D7">
        <v>6.070112639042405</v>
      </c>
      <c r="E7">
        <v>5.312</v>
      </c>
      <c r="F7">
        <v>4.784039911295927</v>
      </c>
      <c r="G7">
        <v>3.9328794770778597</v>
      </c>
      <c r="H7">
        <v>3.641850382474024</v>
      </c>
      <c r="I7">
        <v>3.331550270207102</v>
      </c>
      <c r="J7">
        <v>3.1227931761001275</v>
      </c>
      <c r="K7">
        <v>2.367944930477928</v>
      </c>
    </row>
    <row r="8" spans="1:11" ht="12.75">
      <c r="A8" s="9" t="s">
        <v>9</v>
      </c>
      <c r="B8" s="11">
        <v>1125</v>
      </c>
      <c r="C8" s="4" t="s">
        <v>3</v>
      </c>
      <c r="D8" s="6">
        <v>48.94519067357136</v>
      </c>
      <c r="E8" s="6">
        <v>42.76398254660849</v>
      </c>
      <c r="F8" s="6">
        <v>39.204789584462226</v>
      </c>
      <c r="G8" s="6">
        <v>34.063022029263664</v>
      </c>
      <c r="H8" s="6">
        <v>32.114662789308575</v>
      </c>
      <c r="I8" s="6">
        <v>30.92779617021854</v>
      </c>
      <c r="J8" s="6">
        <v>31.190192227090936</v>
      </c>
      <c r="K8" s="6">
        <v>31.042131830736906</v>
      </c>
    </row>
    <row r="9" spans="1:11" ht="12.75">
      <c r="A9" s="9" t="s">
        <v>10</v>
      </c>
      <c r="B9" s="11">
        <v>50.25</v>
      </c>
      <c r="C9" s="4" t="s">
        <v>4</v>
      </c>
      <c r="D9" s="7">
        <v>0</v>
      </c>
      <c r="E9" s="7">
        <v>0.13694889136242208</v>
      </c>
      <c r="F9" s="7">
        <v>0.2181576998602491</v>
      </c>
      <c r="G9" s="7">
        <v>0.3217450173401344</v>
      </c>
      <c r="H9" s="7">
        <v>0.367522329234649</v>
      </c>
      <c r="I9" s="7">
        <v>0.4072632413525572</v>
      </c>
      <c r="J9" s="7">
        <v>0.42408729436897946</v>
      </c>
      <c r="K9" s="7">
        <v>0.4480987888070808</v>
      </c>
    </row>
    <row r="10" spans="1:11" ht="12.75">
      <c r="A10" s="9" t="s">
        <v>11</v>
      </c>
      <c r="B10" s="10" t="s">
        <v>43</v>
      </c>
      <c r="C10" s="4" t="s">
        <v>40</v>
      </c>
      <c r="D10" s="6">
        <v>6.070112639042405</v>
      </c>
      <c r="E10" s="6">
        <v>5.337119361464842</v>
      </c>
      <c r="F10" s="6">
        <v>4.8500911790177526</v>
      </c>
      <c r="G10" s="6">
        <v>4.093359188445686</v>
      </c>
      <c r="H10" s="6">
        <v>3.8589111790764496</v>
      </c>
      <c r="I10" s="6">
        <v>3.6269479184218643</v>
      </c>
      <c r="J10" s="6">
        <v>3.4935691471010597</v>
      </c>
      <c r="K10" s="6">
        <v>3.0810586976758536</v>
      </c>
    </row>
    <row r="11" spans="1:11" ht="12.75">
      <c r="A11" s="9" t="s">
        <v>12</v>
      </c>
      <c r="B11" s="1">
        <v>0.5184999999999995</v>
      </c>
      <c r="C11" s="4" t="s">
        <v>41</v>
      </c>
      <c r="D11" s="7">
        <v>0</v>
      </c>
      <c r="E11" s="7">
        <v>0.13759649465766718</v>
      </c>
      <c r="F11" s="7">
        <v>0.22116971332715676</v>
      </c>
      <c r="G11" s="7">
        <v>0.33487370531995136</v>
      </c>
      <c r="H11" s="7">
        <v>0.3894273174068041</v>
      </c>
      <c r="I11" s="7">
        <v>0.4433739387584193</v>
      </c>
      <c r="J11" s="7">
        <v>0.47444009376736485</v>
      </c>
      <c r="K11" s="7">
        <v>0.583045092350783</v>
      </c>
    </row>
    <row r="12" spans="1:11" ht="12.75">
      <c r="A12" s="9" t="s">
        <v>13</v>
      </c>
      <c r="B12" s="1" t="s">
        <v>45</v>
      </c>
      <c r="C12" s="4" t="s">
        <v>5</v>
      </c>
      <c r="D12" s="8">
        <v>116.01810314743881</v>
      </c>
      <c r="E12" s="8">
        <v>116</v>
      </c>
      <c r="F12" s="8">
        <v>115.9638389190452</v>
      </c>
      <c r="G12" s="8">
        <v>114.9638389190452</v>
      </c>
      <c r="H12" s="8">
        <v>113.9638389190452</v>
      </c>
      <c r="I12" s="8">
        <v>113.01810314743881</v>
      </c>
      <c r="J12" s="8">
        <v>110.98191193223595</v>
      </c>
      <c r="K12" s="8">
        <v>106.01810314743881</v>
      </c>
    </row>
    <row r="13" spans="1:11" ht="12.75">
      <c r="A13" s="9" t="s">
        <v>14</v>
      </c>
      <c r="B13" s="1" t="s">
        <v>28</v>
      </c>
      <c r="C13" s="4" t="s">
        <v>15</v>
      </c>
      <c r="D13">
        <v>-3.7800000000000002</v>
      </c>
      <c r="E13">
        <v>-3.2299999999999995</v>
      </c>
      <c r="F13">
        <v>-3.170000000000001</v>
      </c>
      <c r="G13">
        <v>-2.4800000000000004</v>
      </c>
      <c r="H13">
        <v>-2.1500000000000004</v>
      </c>
      <c r="I13">
        <v>-1.6100000000000003</v>
      </c>
      <c r="J13">
        <v>-1.1500000000000004</v>
      </c>
      <c r="K13">
        <v>-0.23000000000000043</v>
      </c>
    </row>
    <row r="14" spans="1:11" ht="12.75">
      <c r="A14" s="9" t="s">
        <v>16</v>
      </c>
      <c r="B14" s="1">
        <v>0</v>
      </c>
      <c r="C14" t="s">
        <v>42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</row>
    <row r="15" spans="1:3" ht="12.75">
      <c r="A15" s="9" t="s">
        <v>17</v>
      </c>
      <c r="B15" s="1">
        <v>7</v>
      </c>
      <c r="C15" t="s">
        <v>44</v>
      </c>
    </row>
    <row r="16" spans="1:2" ht="12.75">
      <c r="A16" s="9" t="s">
        <v>18</v>
      </c>
      <c r="B16" s="1">
        <v>49.213</v>
      </c>
    </row>
    <row r="17" spans="1:2" ht="12.75">
      <c r="A17" s="9" t="s">
        <v>19</v>
      </c>
      <c r="B17" s="1" t="s">
        <v>38</v>
      </c>
    </row>
    <row r="18" spans="1:2" ht="12.75">
      <c r="A18" s="9" t="s">
        <v>20</v>
      </c>
      <c r="B18" s="1">
        <v>4.75</v>
      </c>
    </row>
    <row r="19" spans="1:2" ht="12.75">
      <c r="A19" s="9" t="s">
        <v>21</v>
      </c>
      <c r="B19" s="1">
        <v>2</v>
      </c>
    </row>
    <row r="20" spans="1:2" ht="12.75">
      <c r="A20" s="9" t="s">
        <v>22</v>
      </c>
      <c r="B20" s="1">
        <v>1200</v>
      </c>
    </row>
    <row r="21" spans="1:2" ht="12.75">
      <c r="A21" s="9" t="s">
        <v>23</v>
      </c>
      <c r="B21" s="1">
        <v>49.213</v>
      </c>
    </row>
    <row r="22" spans="1:2" ht="12.75">
      <c r="A22" s="9" t="s">
        <v>24</v>
      </c>
      <c r="B22" s="1">
        <v>0.075</v>
      </c>
    </row>
    <row r="23" spans="1:2" ht="12.75">
      <c r="A23" s="9" t="s">
        <v>25</v>
      </c>
      <c r="B23" s="1" t="s">
        <v>46</v>
      </c>
    </row>
    <row r="24" spans="1:2" ht="12.75">
      <c r="A24" s="9"/>
      <c r="B24" s="1">
        <v>0</v>
      </c>
    </row>
    <row r="25" spans="1:2" ht="12.75">
      <c r="A25" s="9"/>
      <c r="B25" s="1"/>
    </row>
    <row r="26" spans="1:11" ht="13.5" thickBot="1">
      <c r="A26" s="9" t="s">
        <v>30</v>
      </c>
      <c r="B26" s="1"/>
      <c r="C26" s="2" t="s">
        <v>0</v>
      </c>
      <c r="D26" s="3">
        <v>1</v>
      </c>
      <c r="E26" s="3">
        <v>2</v>
      </c>
      <c r="F26" s="3">
        <v>3</v>
      </c>
      <c r="G26" s="3">
        <v>4</v>
      </c>
      <c r="H26" s="3">
        <v>5</v>
      </c>
      <c r="I26" s="3">
        <v>6</v>
      </c>
      <c r="J26" s="3">
        <v>7</v>
      </c>
      <c r="K26" s="3">
        <v>8</v>
      </c>
    </row>
    <row r="27" spans="1:11" ht="12.75">
      <c r="A27" s="9" t="s">
        <v>32</v>
      </c>
      <c r="B27" s="1"/>
      <c r="C27" s="4" t="s">
        <v>1</v>
      </c>
      <c r="D27" s="5">
        <f>D6*($B$28/$B$16)^3*($B$29/$B$20)</f>
        <v>0</v>
      </c>
      <c r="E27" s="5">
        <f aca="true" t="shared" si="0" ref="E27:K27">E6*($B$28/$B$16)^3*($B$29/$B$20)</f>
        <v>8753.734300644666</v>
      </c>
      <c r="F27" s="5">
        <f t="shared" si="0"/>
        <v>14194.811885570127</v>
      </c>
      <c r="G27" s="5">
        <f t="shared" si="0"/>
        <v>22125.80752269872</v>
      </c>
      <c r="H27" s="5">
        <f t="shared" si="0"/>
        <v>25732.36831863778</v>
      </c>
      <c r="I27" s="5">
        <f t="shared" si="0"/>
        <v>30018.748304642522</v>
      </c>
      <c r="J27" s="5">
        <f t="shared" si="0"/>
        <v>33631.39278440323</v>
      </c>
      <c r="K27" s="5">
        <f t="shared" si="0"/>
        <v>46641.06657781732</v>
      </c>
    </row>
    <row r="28" spans="1:11" ht="12.75">
      <c r="A28" s="9" t="s">
        <v>29</v>
      </c>
      <c r="B28" s="1">
        <v>49.22</v>
      </c>
      <c r="C28" s="4" t="s">
        <v>2</v>
      </c>
      <c r="D28" s="6">
        <f>D7*($B$28/$B$16)^2*($B$29/$B$20)^2</f>
        <v>9.487249333445332</v>
      </c>
      <c r="E28" s="6">
        <f aca="true" t="shared" si="1" ref="E28:K28">E7*($B$28/$B$16)^2*($B$29/$B$20)^2</f>
        <v>8.302361332657563</v>
      </c>
      <c r="F28" s="6">
        <f t="shared" si="1"/>
        <v>7.477189001022932</v>
      </c>
      <c r="G28" s="6">
        <f t="shared" si="1"/>
        <v>6.146872457924268</v>
      </c>
      <c r="H28" s="6">
        <f t="shared" si="1"/>
        <v>5.6920101270287065</v>
      </c>
      <c r="I28" s="6">
        <f t="shared" si="1"/>
        <v>5.207028264527917</v>
      </c>
      <c r="J28" s="6">
        <f t="shared" si="1"/>
        <v>4.880752506615322</v>
      </c>
      <c r="K28" s="6">
        <f t="shared" si="1"/>
        <v>3.7009665716608526</v>
      </c>
    </row>
    <row r="29" spans="1:11" ht="12.75">
      <c r="A29" s="9" t="s">
        <v>31</v>
      </c>
      <c r="B29" s="1">
        <v>1500</v>
      </c>
      <c r="C29" s="4" t="s">
        <v>3</v>
      </c>
      <c r="D29" s="6">
        <f aca="true" t="shared" si="2" ref="D29:J29">D8*($B$28/$B$16)^5*($B$29/$B$20)^3</f>
        <v>95.66408225210371</v>
      </c>
      <c r="E29" s="6">
        <f t="shared" si="2"/>
        <v>83.58282167190048</v>
      </c>
      <c r="F29" s="6">
        <f t="shared" si="2"/>
        <v>76.62632760994724</v>
      </c>
      <c r="G29" s="6">
        <f t="shared" si="2"/>
        <v>66.57666864340628</v>
      </c>
      <c r="H29" s="6">
        <f t="shared" si="2"/>
        <v>62.76857236218466</v>
      </c>
      <c r="I29" s="6">
        <f t="shared" si="2"/>
        <v>60.44882440925221</v>
      </c>
      <c r="J29" s="6">
        <f t="shared" si="2"/>
        <v>60.96168129308131</v>
      </c>
      <c r="K29" s="6">
        <f>K8*($B$28/$B$16)^5*($B$29/$B$20)^3</f>
        <v>60.67229510947126</v>
      </c>
    </row>
    <row r="32" spans="1:11" ht="13.5" thickBot="1">
      <c r="A32" s="9" t="s">
        <v>30</v>
      </c>
      <c r="B32" s="1"/>
      <c r="C32" s="2" t="s">
        <v>0</v>
      </c>
      <c r="D32" s="3">
        <v>1</v>
      </c>
      <c r="E32" s="3">
        <v>2</v>
      </c>
      <c r="F32" s="3">
        <v>3</v>
      </c>
      <c r="G32" s="3">
        <v>4</v>
      </c>
      <c r="H32" s="3">
        <v>5</v>
      </c>
      <c r="I32" s="3">
        <v>6</v>
      </c>
      <c r="J32" s="3">
        <v>7</v>
      </c>
      <c r="K32" s="3">
        <v>8</v>
      </c>
    </row>
    <row r="33" spans="1:11" ht="12.75">
      <c r="A33" s="9" t="s">
        <v>33</v>
      </c>
      <c r="B33" s="1"/>
      <c r="C33" s="4" t="s">
        <v>1</v>
      </c>
      <c r="D33" s="5">
        <f>D6*($B$34/$B$16)^3*($B$35/$B$20)</f>
        <v>0</v>
      </c>
      <c r="E33" s="5">
        <f aca="true" t="shared" si="3" ref="E33:K33">E6*($B$34/$B$16)^3*($B$35/$B$20)</f>
        <v>8170.152013935023</v>
      </c>
      <c r="F33" s="5">
        <f t="shared" si="3"/>
        <v>13248.491093198787</v>
      </c>
      <c r="G33" s="5">
        <f t="shared" si="3"/>
        <v>20650.75368785214</v>
      </c>
      <c r="H33" s="5">
        <f t="shared" si="3"/>
        <v>24016.87709739526</v>
      </c>
      <c r="I33" s="5">
        <f t="shared" si="3"/>
        <v>28017.498417666357</v>
      </c>
      <c r="J33" s="5">
        <f t="shared" si="3"/>
        <v>31389.299932109683</v>
      </c>
      <c r="K33" s="5">
        <f t="shared" si="3"/>
        <v>43531.66213929617</v>
      </c>
    </row>
    <row r="34" spans="1:11" ht="12.75">
      <c r="A34" s="9" t="s">
        <v>29</v>
      </c>
      <c r="B34" s="1">
        <v>49.22</v>
      </c>
      <c r="C34" s="4" t="s">
        <v>2</v>
      </c>
      <c r="D34" s="6">
        <f>D7*($B$34/$B$16)^2*($B$35/$B$20)^2</f>
        <v>8.264448308245713</v>
      </c>
      <c r="E34" s="6">
        <f aca="true" t="shared" si="4" ref="E34:K34">E7*($B$34/$B$16)^2*($B$35/$B$20)^2</f>
        <v>7.232279205337256</v>
      </c>
      <c r="F34" s="6">
        <f t="shared" si="4"/>
        <v>6.513462418668867</v>
      </c>
      <c r="G34" s="6">
        <f t="shared" si="4"/>
        <v>5.3546088966806975</v>
      </c>
      <c r="H34" s="6">
        <f t="shared" si="4"/>
        <v>4.958373266211674</v>
      </c>
      <c r="I34" s="6">
        <f t="shared" si="4"/>
        <v>4.535900177099876</v>
      </c>
      <c r="J34" s="6">
        <f t="shared" si="4"/>
        <v>4.251677739096015</v>
      </c>
      <c r="K34" s="6">
        <f t="shared" si="4"/>
        <v>3.2239531024245656</v>
      </c>
    </row>
    <row r="35" spans="1:11" ht="12.75">
      <c r="A35" s="9" t="s">
        <v>31</v>
      </c>
      <c r="B35" s="1">
        <v>1400</v>
      </c>
      <c r="C35" s="4" t="s">
        <v>3</v>
      </c>
      <c r="D35" s="6">
        <f aca="true" t="shared" si="5" ref="D35:J35">D8*($B$34/$B$16)^5*($B$35/$B$20)^3</f>
        <v>77.77844198511782</v>
      </c>
      <c r="E35" s="6">
        <f t="shared" si="5"/>
        <v>67.95592967931704</v>
      </c>
      <c r="F35" s="6">
        <f t="shared" si="5"/>
        <v>62.30004235902083</v>
      </c>
      <c r="G35" s="6">
        <f t="shared" si="5"/>
        <v>54.12929740963167</v>
      </c>
      <c r="H35" s="6">
        <f t="shared" si="5"/>
        <v>51.03317409239549</v>
      </c>
      <c r="I35" s="6">
        <f t="shared" si="5"/>
        <v>49.147133090070554</v>
      </c>
      <c r="J35" s="6">
        <f t="shared" si="5"/>
        <v>49.56410473132301</v>
      </c>
      <c r="K35" s="6">
        <f>K8*($B$34/$B$16)^5*($B$35/$B$20)^3</f>
        <v>49.328823046041244</v>
      </c>
    </row>
    <row r="38" spans="1:11" ht="13.5" thickBot="1">
      <c r="A38" s="9" t="s">
        <v>30</v>
      </c>
      <c r="B38" s="1"/>
      <c r="C38" s="2" t="s">
        <v>0</v>
      </c>
      <c r="D38" s="3">
        <v>1</v>
      </c>
      <c r="E38" s="3">
        <v>2</v>
      </c>
      <c r="F38" s="3">
        <v>3</v>
      </c>
      <c r="G38" s="3">
        <v>4</v>
      </c>
      <c r="H38" s="3">
        <v>5</v>
      </c>
      <c r="I38" s="3">
        <v>6</v>
      </c>
      <c r="J38" s="3">
        <v>7</v>
      </c>
      <c r="K38" s="3">
        <v>8</v>
      </c>
    </row>
    <row r="39" spans="1:11" ht="12.75">
      <c r="A39" s="9" t="s">
        <v>36</v>
      </c>
      <c r="B39" s="1"/>
      <c r="C39" s="4" t="s">
        <v>1</v>
      </c>
      <c r="D39" s="5">
        <f>D6*($B$40/$B$16)^3*($B$41/$B$20)</f>
        <v>0</v>
      </c>
      <c r="E39" s="5">
        <f aca="true" t="shared" si="6" ref="E39:K39">E6*($B$40/$B$16)^3*($B$41/$B$20)</f>
        <v>7586.569727225377</v>
      </c>
      <c r="F39" s="5">
        <f t="shared" si="6"/>
        <v>12302.170300827443</v>
      </c>
      <c r="G39" s="5">
        <f t="shared" si="6"/>
        <v>19175.699853005557</v>
      </c>
      <c r="H39" s="5">
        <f t="shared" si="6"/>
        <v>22301.385876152737</v>
      </c>
      <c r="I39" s="5">
        <f t="shared" si="6"/>
        <v>26016.248530690184</v>
      </c>
      <c r="J39" s="5">
        <f t="shared" si="6"/>
        <v>29147.20707981613</v>
      </c>
      <c r="K39" s="5">
        <f t="shared" si="6"/>
        <v>40422.25770077501</v>
      </c>
    </row>
    <row r="40" spans="1:11" ht="12.75">
      <c r="A40" s="9" t="s">
        <v>29</v>
      </c>
      <c r="B40" s="1">
        <v>49.22</v>
      </c>
      <c r="C40" s="4" t="s">
        <v>2</v>
      </c>
      <c r="D40" s="6">
        <f>D7*($B$40/$B$16)^2*($B$41/$B$20)^2</f>
        <v>7.125978388232271</v>
      </c>
      <c r="E40" s="6">
        <f aca="true" t="shared" si="7" ref="E40:K40">E7*($B$40/$B$16)^2*($B$41/$B$20)^2</f>
        <v>6.235995845418346</v>
      </c>
      <c r="F40" s="6">
        <f t="shared" si="7"/>
        <v>5.616199738546113</v>
      </c>
      <c r="G40" s="6">
        <f t="shared" si="7"/>
        <v>4.6169842017297835</v>
      </c>
      <c r="H40" s="6">
        <f t="shared" si="7"/>
        <v>4.2753320509682275</v>
      </c>
      <c r="I40" s="6">
        <f t="shared" si="7"/>
        <v>3.911056785356524</v>
      </c>
      <c r="J40" s="6">
        <f t="shared" si="7"/>
        <v>3.6659874383021753</v>
      </c>
      <c r="K40" s="6">
        <f t="shared" si="7"/>
        <v>2.779837113825262</v>
      </c>
    </row>
    <row r="41" spans="1:11" ht="12.75">
      <c r="A41" s="9" t="s">
        <v>31</v>
      </c>
      <c r="B41" s="1">
        <v>1300</v>
      </c>
      <c r="C41" s="4" t="s">
        <v>3</v>
      </c>
      <c r="D41" s="6">
        <f aca="true" t="shared" si="8" ref="D41:J41">D8*($B$40/$B$16)^5*($B$41/$B$20)^3</f>
        <v>62.27377443196202</v>
      </c>
      <c r="E41" s="6">
        <f t="shared" si="8"/>
        <v>54.40932124834528</v>
      </c>
      <c r="F41" s="6">
        <f t="shared" si="8"/>
        <v>49.88090126194194</v>
      </c>
      <c r="G41" s="6">
        <f t="shared" si="8"/>
        <v>43.33894548431513</v>
      </c>
      <c r="H41" s="6">
        <f t="shared" si="8"/>
        <v>40.86001584584287</v>
      </c>
      <c r="I41" s="6">
        <f t="shared" si="8"/>
        <v>39.34994584507469</v>
      </c>
      <c r="J41" s="6">
        <f t="shared" si="8"/>
        <v>39.683796681748035</v>
      </c>
      <c r="K41" s="6">
        <f>K8*($B$40/$B$16)^5*($B$41/$B$20)^3</f>
        <v>39.49541699422469</v>
      </c>
    </row>
    <row r="44" spans="1:11" ht="13.5" thickBot="1">
      <c r="A44" s="9" t="s">
        <v>30</v>
      </c>
      <c r="B44" s="1"/>
      <c r="C44" s="2" t="s">
        <v>0</v>
      </c>
      <c r="D44" s="3">
        <v>1</v>
      </c>
      <c r="E44" s="3">
        <v>2</v>
      </c>
      <c r="F44" s="3">
        <v>3</v>
      </c>
      <c r="G44" s="3">
        <v>4</v>
      </c>
      <c r="H44" s="3">
        <v>5</v>
      </c>
      <c r="I44" s="3">
        <v>6</v>
      </c>
      <c r="J44" s="3">
        <v>7</v>
      </c>
      <c r="K44" s="3">
        <v>8</v>
      </c>
    </row>
    <row r="45" spans="1:11" ht="12.75">
      <c r="A45" s="9" t="s">
        <v>39</v>
      </c>
      <c r="B45" s="1"/>
      <c r="C45" s="4" t="s">
        <v>1</v>
      </c>
      <c r="D45" s="5">
        <f>D6*($B$46/$B$16)^3*($B$47/$B$20)</f>
        <v>0</v>
      </c>
      <c r="E45" s="5">
        <f aca="true" t="shared" si="9" ref="E45:K45">E6*($B$46/$B$16)^3*($B$47/$B$20)</f>
        <v>7002.987440515733</v>
      </c>
      <c r="F45" s="5">
        <f t="shared" si="9"/>
        <v>11355.849508456102</v>
      </c>
      <c r="G45" s="5">
        <f t="shared" si="9"/>
        <v>17700.646018158975</v>
      </c>
      <c r="H45" s="5">
        <f t="shared" si="9"/>
        <v>20585.894654910222</v>
      </c>
      <c r="I45" s="5">
        <f t="shared" si="9"/>
        <v>24014.998643714018</v>
      </c>
      <c r="J45" s="5">
        <f t="shared" si="9"/>
        <v>26905.114227522583</v>
      </c>
      <c r="K45" s="5">
        <f t="shared" si="9"/>
        <v>37312.853262253855</v>
      </c>
    </row>
    <row r="46" spans="1:11" ht="12.75">
      <c r="A46" s="9" t="s">
        <v>29</v>
      </c>
      <c r="B46" s="1">
        <v>49.22</v>
      </c>
      <c r="C46" s="4" t="s">
        <v>2</v>
      </c>
      <c r="D46" s="6">
        <f>D7*($B$46/$B$16)^2*($B$47/$B$20)^2</f>
        <v>6.071839573405013</v>
      </c>
      <c r="E46" s="6">
        <f aca="true" t="shared" si="10" ref="E46:K46">E7*($B$46/$B$16)^2*($B$47/$B$20)^2</f>
        <v>5.31351125290084</v>
      </c>
      <c r="F46" s="6">
        <f t="shared" si="10"/>
        <v>4.785400960654677</v>
      </c>
      <c r="G46" s="6">
        <f t="shared" si="10"/>
        <v>3.9339983730715318</v>
      </c>
      <c r="H46" s="6">
        <f t="shared" si="10"/>
        <v>3.642886481298372</v>
      </c>
      <c r="I46" s="6">
        <f t="shared" si="10"/>
        <v>3.332498089297867</v>
      </c>
      <c r="J46" s="6">
        <f t="shared" si="10"/>
        <v>3.1236816042338065</v>
      </c>
      <c r="K46" s="6">
        <f t="shared" si="10"/>
        <v>2.3686186058629457</v>
      </c>
    </row>
    <row r="47" spans="1:11" ht="12.75">
      <c r="A47" s="9" t="s">
        <v>31</v>
      </c>
      <c r="B47" s="1">
        <v>1200</v>
      </c>
      <c r="C47" s="4" t="s">
        <v>3</v>
      </c>
      <c r="D47" s="6">
        <f aca="true" t="shared" si="11" ref="D47:J47">D8*($B$46/$B$16)^5*($B$47/$B$20)^3</f>
        <v>48.9800101130771</v>
      </c>
      <c r="E47" s="6">
        <f t="shared" si="11"/>
        <v>42.794404696013046</v>
      </c>
      <c r="F47" s="6">
        <f t="shared" si="11"/>
        <v>39.23267973629299</v>
      </c>
      <c r="G47" s="6">
        <f t="shared" si="11"/>
        <v>34.087254345424014</v>
      </c>
      <c r="H47" s="6">
        <f t="shared" si="11"/>
        <v>32.13750904943855</v>
      </c>
      <c r="I47" s="6">
        <f t="shared" si="11"/>
        <v>30.949798097537133</v>
      </c>
      <c r="J47" s="6">
        <f t="shared" si="11"/>
        <v>31.212380822057632</v>
      </c>
      <c r="K47" s="6">
        <f>K8*($B$46/$B$16)^5*($B$47/$B$20)^3</f>
        <v>31.064215096049285</v>
      </c>
    </row>
    <row r="50" spans="1:11" ht="13.5" thickBot="1">
      <c r="A50" s="9" t="s">
        <v>30</v>
      </c>
      <c r="B50" s="1"/>
      <c r="C50" s="2" t="s">
        <v>0</v>
      </c>
      <c r="D50" s="3">
        <v>1</v>
      </c>
      <c r="E50" s="3">
        <v>2</v>
      </c>
      <c r="F50" s="3">
        <v>3</v>
      </c>
      <c r="G50" s="3">
        <v>4</v>
      </c>
      <c r="H50" s="3">
        <v>5</v>
      </c>
      <c r="I50" s="3">
        <v>6</v>
      </c>
      <c r="J50" s="3">
        <v>7</v>
      </c>
      <c r="K50" s="3">
        <v>8</v>
      </c>
    </row>
    <row r="51" spans="1:11" ht="12.75">
      <c r="A51" s="9" t="s">
        <v>34</v>
      </c>
      <c r="B51" s="1"/>
      <c r="C51" s="4" t="s">
        <v>1</v>
      </c>
      <c r="D51" s="5">
        <f>D6*($B$52/$B$16)^3*($B$53/$B$20)</f>
        <v>0</v>
      </c>
      <c r="E51" s="5">
        <f aca="true" t="shared" si="12" ref="E51:K51">E6*($B$52/$B$16)^3*($B$53/$B$20)</f>
        <v>6419.4051538060885</v>
      </c>
      <c r="F51" s="5">
        <f t="shared" si="12"/>
        <v>10409.52871608476</v>
      </c>
      <c r="G51" s="5">
        <f t="shared" si="12"/>
        <v>16225.592183312394</v>
      </c>
      <c r="H51" s="5">
        <f t="shared" si="12"/>
        <v>18870.403433667703</v>
      </c>
      <c r="I51" s="5">
        <f t="shared" si="12"/>
        <v>22013.74875673785</v>
      </c>
      <c r="J51" s="5">
        <f t="shared" si="12"/>
        <v>24663.021375229033</v>
      </c>
      <c r="K51" s="5">
        <f t="shared" si="12"/>
        <v>34203.4488237327</v>
      </c>
    </row>
    <row r="52" spans="1:11" ht="12.75">
      <c r="A52" s="9" t="s">
        <v>29</v>
      </c>
      <c r="B52" s="1">
        <v>49.22</v>
      </c>
      <c r="C52" s="4" t="s">
        <v>2</v>
      </c>
      <c r="D52" s="6">
        <f>D7*($B$52/$B$16)^2*($B$53/$B$20)^2</f>
        <v>5.102031863763934</v>
      </c>
      <c r="E52" s="6">
        <f aca="true" t="shared" si="13" ref="E52:K52">E7*($B$52/$B$16)^2*($B$53/$B$20)^2</f>
        <v>4.464825427784733</v>
      </c>
      <c r="F52" s="6">
        <f t="shared" si="13"/>
        <v>4.021066084994555</v>
      </c>
      <c r="G52" s="6">
        <f t="shared" si="13"/>
        <v>3.3056514107059396</v>
      </c>
      <c r="H52" s="6">
        <f t="shared" si="13"/>
        <v>3.061036557202104</v>
      </c>
      <c r="I52" s="6">
        <f t="shared" si="13"/>
        <v>2.800224088923902</v>
      </c>
      <c r="J52" s="6">
        <f t="shared" si="13"/>
        <v>2.6247602368909067</v>
      </c>
      <c r="K52" s="6">
        <f t="shared" si="13"/>
        <v>1.9902975785376138</v>
      </c>
    </row>
    <row r="53" spans="1:11" ht="12.75">
      <c r="A53" s="9" t="s">
        <v>31</v>
      </c>
      <c r="B53" s="1">
        <v>1100</v>
      </c>
      <c r="C53" s="4" t="s">
        <v>3</v>
      </c>
      <c r="D53" s="6">
        <f aca="true" t="shared" si="14" ref="D53:J53">D8*($B$52/$B$16)^5*($B$53/$B$20)^3</f>
        <v>37.72707954890371</v>
      </c>
      <c r="E53" s="6">
        <f t="shared" si="14"/>
        <v>32.96258833934801</v>
      </c>
      <c r="F53" s="6">
        <f t="shared" si="14"/>
        <v>30.219153199656226</v>
      </c>
      <c r="G53" s="6">
        <f t="shared" si="14"/>
        <v>26.255865470925553</v>
      </c>
      <c r="H53" s="6">
        <f t="shared" si="14"/>
        <v>24.75406513009416</v>
      </c>
      <c r="I53" s="6">
        <f t="shared" si="14"/>
        <v>23.839225270730278</v>
      </c>
      <c r="J53" s="6">
        <f t="shared" si="14"/>
        <v>24.041480829952953</v>
      </c>
      <c r="K53" s="6">
        <f>K8*($B$52/$B$16)^5*($B$53/$B$20)^3</f>
        <v>23.92735549354259</v>
      </c>
    </row>
    <row r="56" spans="1:11" ht="13.5" thickBot="1">
      <c r="A56" s="9" t="s">
        <v>30</v>
      </c>
      <c r="B56" s="1"/>
      <c r="C56" s="2" t="s">
        <v>0</v>
      </c>
      <c r="D56" s="3">
        <v>1</v>
      </c>
      <c r="E56" s="3">
        <v>2</v>
      </c>
      <c r="F56" s="3">
        <v>3</v>
      </c>
      <c r="G56" s="3">
        <v>4</v>
      </c>
      <c r="H56" s="3">
        <v>5</v>
      </c>
      <c r="I56" s="3">
        <v>6</v>
      </c>
      <c r="J56" s="3">
        <v>7</v>
      </c>
      <c r="K56" s="3">
        <v>8</v>
      </c>
    </row>
    <row r="57" spans="1:11" ht="12.75">
      <c r="A57" s="9" t="s">
        <v>35</v>
      </c>
      <c r="B57" s="1"/>
      <c r="C57" s="4" t="s">
        <v>1</v>
      </c>
      <c r="D57" s="5">
        <f>D6*($B$58/$B$16)^3*($B$59/$B$20)</f>
        <v>0</v>
      </c>
      <c r="E57" s="5">
        <f aca="true" t="shared" si="15" ref="E57:K57">E6*($B$58/$B$16)^3*($B$59/$B$20)</f>
        <v>5835.8228670964445</v>
      </c>
      <c r="F57" s="5">
        <f t="shared" si="15"/>
        <v>9463.207923713418</v>
      </c>
      <c r="G57" s="5">
        <f t="shared" si="15"/>
        <v>14750.538348465814</v>
      </c>
      <c r="H57" s="5">
        <f t="shared" si="15"/>
        <v>17154.912212425184</v>
      </c>
      <c r="I57" s="5">
        <f t="shared" si="15"/>
        <v>20012.498869761683</v>
      </c>
      <c r="J57" s="5">
        <f t="shared" si="15"/>
        <v>22420.928522935486</v>
      </c>
      <c r="K57" s="5">
        <f t="shared" si="15"/>
        <v>31094.044385211546</v>
      </c>
    </row>
    <row r="58" spans="1:11" ht="12.75">
      <c r="A58" s="9" t="s">
        <v>29</v>
      </c>
      <c r="B58" s="1">
        <v>49.22</v>
      </c>
      <c r="C58" s="4" t="s">
        <v>2</v>
      </c>
      <c r="D58" s="6">
        <f>D7*($B$58/$B$16)^2*($B$59/$B$20)^2</f>
        <v>4.216555259309037</v>
      </c>
      <c r="E58" s="6">
        <f aca="true" t="shared" si="16" ref="E58:K58">E7*($B$58/$B$16)^2*($B$59/$B$20)^2</f>
        <v>3.689938370070028</v>
      </c>
      <c r="F58" s="6">
        <f t="shared" si="16"/>
        <v>3.3231951115657483</v>
      </c>
      <c r="G58" s="6">
        <f t="shared" si="16"/>
        <v>2.7319433146330083</v>
      </c>
      <c r="H58" s="6">
        <f t="shared" si="16"/>
        <v>2.5297822786794253</v>
      </c>
      <c r="I58" s="6">
        <f t="shared" si="16"/>
        <v>2.31423478423463</v>
      </c>
      <c r="J58" s="6">
        <f t="shared" si="16"/>
        <v>2.169223336273477</v>
      </c>
      <c r="K58" s="6">
        <f t="shared" si="16"/>
        <v>1.644874031849268</v>
      </c>
    </row>
    <row r="59" spans="1:11" ht="12.75">
      <c r="A59" s="9" t="s">
        <v>31</v>
      </c>
      <c r="B59" s="1">
        <v>1000</v>
      </c>
      <c r="C59" s="4" t="s">
        <v>3</v>
      </c>
      <c r="D59" s="6">
        <f aca="true" t="shared" si="17" ref="D59:J59">D8*($B$58/$B$16)^5*($B$59/$B$20)^3</f>
        <v>28.34491325988259</v>
      </c>
      <c r="E59" s="6">
        <f t="shared" si="17"/>
        <v>24.765280495377926</v>
      </c>
      <c r="F59" s="6">
        <f t="shared" si="17"/>
        <v>22.704097069614</v>
      </c>
      <c r="G59" s="6">
        <f t="shared" si="17"/>
        <v>19.72642033878705</v>
      </c>
      <c r="H59" s="6">
        <f t="shared" si="17"/>
        <v>18.598095514721386</v>
      </c>
      <c r="I59" s="6">
        <f t="shared" si="17"/>
        <v>17.910762787926586</v>
      </c>
      <c r="J59" s="6">
        <f t="shared" si="17"/>
        <v>18.062720383135208</v>
      </c>
      <c r="K59" s="6">
        <f>K8*($B$58/$B$16)^5*($B$59/$B$20)^3</f>
        <v>17.976976328732228</v>
      </c>
    </row>
  </sheetData>
  <sheetProtection/>
  <printOptions horizontalCentered="1" verticalCentered="1"/>
  <pageMargins left="0" right="0" top="0.5" bottom="0" header="0.5" footer="0.5"/>
  <pageSetup fitToHeight="3" horizontalDpi="600" verticalDpi="600" orientation="portrait" scale="81" r:id="rId1"/>
  <headerFooter alignWithMargins="0">
    <oddHeader>&amp;R&amp;F
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Metal &amp; Plastics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 Springman</dc:creator>
  <cp:keywords/>
  <dc:description/>
  <cp:lastModifiedBy>Gil Springman</cp:lastModifiedBy>
  <cp:lastPrinted>2008-08-26T16:07:11Z</cp:lastPrinted>
  <dcterms:created xsi:type="dcterms:W3CDTF">1998-01-06T13:15:37Z</dcterms:created>
  <dcterms:modified xsi:type="dcterms:W3CDTF">2011-03-02T21:07:45Z</dcterms:modified>
  <cp:category/>
  <cp:version/>
  <cp:contentType/>
  <cp:contentStatus/>
</cp:coreProperties>
</file>