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EXCEL\Test\GenCurve\BigFan\216\"/>
    </mc:Choice>
  </mc:AlternateContent>
  <bookViews>
    <workbookView xWindow="360" yWindow="15" windowWidth="11340" windowHeight="6915"/>
  </bookViews>
  <sheets>
    <sheet name="38" sheetId="7" r:id="rId1"/>
    <sheet name="datasheet" sheetId="2" r:id="rId2"/>
  </sheets>
  <definedNames>
    <definedName name="_xlnm.Print_Area" localSheetId="0">'38'!$A$1:$J$55</definedName>
    <definedName name="_xlnm.Print_Area" localSheetId="1">datasheet!$A$1:$P$67</definedName>
  </definedNames>
  <calcPr calcId="152511"/>
</workbook>
</file>

<file path=xl/calcChain.xml><?xml version="1.0" encoding="utf-8"?>
<calcChain xmlns="http://schemas.openxmlformats.org/spreadsheetml/2006/main">
  <c r="L27" i="2" l="1"/>
  <c r="M27" i="2"/>
  <c r="N27" i="2"/>
  <c r="O27" i="2"/>
  <c r="L28" i="2"/>
  <c r="M28" i="2"/>
  <c r="N28" i="2"/>
  <c r="O28" i="2"/>
  <c r="L29" i="2"/>
  <c r="M29" i="2"/>
  <c r="N29" i="2"/>
  <c r="O29" i="2"/>
  <c r="L33" i="2"/>
  <c r="M33" i="2"/>
  <c r="N33" i="2"/>
  <c r="O33" i="2"/>
  <c r="L34" i="2"/>
  <c r="M34" i="2"/>
  <c r="N34" i="2"/>
  <c r="O34" i="2"/>
  <c r="L35" i="2"/>
  <c r="M35" i="2"/>
  <c r="N35" i="2"/>
  <c r="O35" i="2"/>
  <c r="L39" i="2"/>
  <c r="M39" i="2"/>
  <c r="N39" i="2"/>
  <c r="O39" i="2"/>
  <c r="L40" i="2"/>
  <c r="M40" i="2"/>
  <c r="N40" i="2"/>
  <c r="O40" i="2"/>
  <c r="L41" i="2"/>
  <c r="M41" i="2"/>
  <c r="N41" i="2"/>
  <c r="O41" i="2"/>
  <c r="L45" i="2"/>
  <c r="M45" i="2"/>
  <c r="N45" i="2"/>
  <c r="O45" i="2"/>
  <c r="L46" i="2"/>
  <c r="M46" i="2"/>
  <c r="N46" i="2"/>
  <c r="O46" i="2"/>
  <c r="L47" i="2"/>
  <c r="M47" i="2"/>
  <c r="N47" i="2"/>
  <c r="O47" i="2"/>
  <c r="L51" i="2"/>
  <c r="M51" i="2"/>
  <c r="N51" i="2"/>
  <c r="O51" i="2"/>
  <c r="L52" i="2"/>
  <c r="M52" i="2"/>
  <c r="N52" i="2"/>
  <c r="O52" i="2"/>
  <c r="L53" i="2"/>
  <c r="M53" i="2"/>
  <c r="N53" i="2"/>
  <c r="O53" i="2"/>
  <c r="L57" i="2"/>
  <c r="M57" i="2"/>
  <c r="N57" i="2"/>
  <c r="O57" i="2"/>
  <c r="L58" i="2"/>
  <c r="M58" i="2"/>
  <c r="N58" i="2"/>
  <c r="O58" i="2"/>
  <c r="L59" i="2"/>
  <c r="M59" i="2"/>
  <c r="N59" i="2"/>
  <c r="O59" i="2"/>
  <c r="E58" i="2"/>
  <c r="F58" i="2"/>
  <c r="G58" i="2"/>
  <c r="H58" i="2"/>
  <c r="I58" i="2"/>
  <c r="J58" i="2"/>
  <c r="K58" i="2"/>
  <c r="D58" i="2"/>
  <c r="E52" i="2"/>
  <c r="F52" i="2"/>
  <c r="G52" i="2"/>
  <c r="H52" i="2"/>
  <c r="I52" i="2"/>
  <c r="J52" i="2"/>
  <c r="K52" i="2"/>
  <c r="D52" i="2"/>
  <c r="E46" i="2"/>
  <c r="F46" i="2"/>
  <c r="G46" i="2"/>
  <c r="H46" i="2"/>
  <c r="I46" i="2"/>
  <c r="J46" i="2"/>
  <c r="K46" i="2"/>
  <c r="D46" i="2"/>
  <c r="E40" i="2"/>
  <c r="F40" i="2"/>
  <c r="G40" i="2"/>
  <c r="H40" i="2"/>
  <c r="I40" i="2"/>
  <c r="J40" i="2"/>
  <c r="K40" i="2"/>
  <c r="D40" i="2"/>
  <c r="E34" i="2"/>
  <c r="F34" i="2"/>
  <c r="G34" i="2"/>
  <c r="H34" i="2"/>
  <c r="I34" i="2"/>
  <c r="J34" i="2"/>
  <c r="K34" i="2"/>
  <c r="D34" i="2"/>
  <c r="E28" i="2"/>
  <c r="F28" i="2"/>
  <c r="G28" i="2"/>
  <c r="H28" i="2"/>
  <c r="I28" i="2"/>
  <c r="J28" i="2"/>
  <c r="K28" i="2"/>
  <c r="D28" i="2"/>
  <c r="K57" i="2"/>
  <c r="K51" i="2"/>
  <c r="K45" i="2"/>
  <c r="K39" i="2"/>
  <c r="K33" i="2"/>
  <c r="K27" i="2"/>
  <c r="K59" i="2"/>
  <c r="J59" i="2"/>
  <c r="I59" i="2"/>
  <c r="H59" i="2"/>
  <c r="G59" i="2"/>
  <c r="F59" i="2"/>
  <c r="E59" i="2"/>
  <c r="D59" i="2"/>
  <c r="J57" i="2"/>
  <c r="I57" i="2"/>
  <c r="H57" i="2"/>
  <c r="G57" i="2"/>
  <c r="F57" i="2"/>
  <c r="E57" i="2"/>
  <c r="D57" i="2"/>
  <c r="K53" i="2"/>
  <c r="J53" i="2"/>
  <c r="I53" i="2"/>
  <c r="H53" i="2"/>
  <c r="G53" i="2"/>
  <c r="F53" i="2"/>
  <c r="E53" i="2"/>
  <c r="D53" i="2"/>
  <c r="J51" i="2"/>
  <c r="I51" i="2"/>
  <c r="H51" i="2"/>
  <c r="G51" i="2"/>
  <c r="F51" i="2"/>
  <c r="E51" i="2"/>
  <c r="D51" i="2"/>
  <c r="K47" i="2"/>
  <c r="J47" i="2"/>
  <c r="I47" i="2"/>
  <c r="H47" i="2"/>
  <c r="G47" i="2"/>
  <c r="F47" i="2"/>
  <c r="E47" i="2"/>
  <c r="D47" i="2"/>
  <c r="J45" i="2"/>
  <c r="I45" i="2"/>
  <c r="H45" i="2"/>
  <c r="G45" i="2"/>
  <c r="F45" i="2"/>
  <c r="E45" i="2"/>
  <c r="D45" i="2"/>
  <c r="K41" i="2"/>
  <c r="J41" i="2"/>
  <c r="I41" i="2"/>
  <c r="H41" i="2"/>
  <c r="G41" i="2"/>
  <c r="F41" i="2"/>
  <c r="E41" i="2"/>
  <c r="D41" i="2"/>
  <c r="J39" i="2"/>
  <c r="I39" i="2"/>
  <c r="H39" i="2"/>
  <c r="G39" i="2"/>
  <c r="F39" i="2"/>
  <c r="E39" i="2"/>
  <c r="D39" i="2"/>
  <c r="K35" i="2"/>
  <c r="J35" i="2"/>
  <c r="I35" i="2"/>
  <c r="H35" i="2"/>
  <c r="G35" i="2"/>
  <c r="F35" i="2"/>
  <c r="E35" i="2"/>
  <c r="D35" i="2"/>
  <c r="J33" i="2"/>
  <c r="I33" i="2"/>
  <c r="H33" i="2"/>
  <c r="G33" i="2"/>
  <c r="F33" i="2"/>
  <c r="E33" i="2"/>
  <c r="D33" i="2"/>
  <c r="K29" i="2"/>
  <c r="J29" i="2"/>
  <c r="I29" i="2"/>
  <c r="H29" i="2"/>
  <c r="G29" i="2"/>
  <c r="F29" i="2"/>
  <c r="E29" i="2"/>
  <c r="D29" i="2"/>
  <c r="J27" i="2"/>
  <c r="I27" i="2"/>
  <c r="H27" i="2"/>
  <c r="G27" i="2"/>
  <c r="F27" i="2"/>
  <c r="E27" i="2"/>
  <c r="D27" i="2"/>
</calcChain>
</file>

<file path=xl/sharedStrings.xml><?xml version="1.0" encoding="utf-8"?>
<sst xmlns="http://schemas.openxmlformats.org/spreadsheetml/2006/main" count="85" uniqueCount="47">
  <si>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</si>
  <si>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</si>
  <si>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</si>
  <si>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</si>
  <si>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</si>
  <si>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</si>
  <si>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</si>
  <si>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</si>
  <si>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</si>
  <si>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</si>
  <si>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</si>
  <si>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</si>
  <si>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</si>
  <si>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</si>
  <si>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</si>
  <si>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Position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</si>
  <si>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</si>
  <si>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</si>
  <si>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</si>
  <si>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</si>
  <si>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</si>
  <si>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</si>
  <si>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</si>
  <si>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</si>
  <si>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</si>
  <si>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</si>
  <si>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</si>
  <si>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>Best</t>
  </si>
  <si>
    <t>ACS</t>
  </si>
  <si>
    <t>Dia</t>
  </si>
  <si>
    <t>Fan Law</t>
  </si>
  <si>
    <t>Rpm</t>
  </si>
  <si>
    <t>368FL/38/2400</t>
  </si>
  <si>
    <t>368FL/38/2200</t>
  </si>
  <si>
    <t>368FL/38/1600</t>
  </si>
  <si>
    <t>368FL/38/1400</t>
  </si>
  <si>
    <t>368FL/38/2000</t>
  </si>
  <si>
    <t>Static Pcor</t>
  </si>
  <si>
    <t>CW</t>
  </si>
  <si>
    <t>368FL/38/1800</t>
  </si>
  <si>
    <t>Total P</t>
  </si>
  <si>
    <t>Total Eff</t>
  </si>
  <si>
    <t>Thrust</t>
  </si>
  <si>
    <t>Sound Power</t>
  </si>
  <si>
    <t>FP</t>
  </si>
  <si>
    <t>21611200-38</t>
  </si>
  <si>
    <t>Torque no thrust Labow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</si>
</sst>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 applyAlignment="1">
      <alignment horizontal="right"/>
    </xf>
    <xf numFmtId="1" fontId="0" fillId="0" borderId="0" xfId="0" applyNumberFormat="1"/>
    <xf numFmtId="2" fontId="0" fillId="0" borderId="0" xfId="0" applyNumberFormat="1"/>
    <xf numFmtId="10" fontId="0" fillId="0" borderId="0" xfId="0" applyNumberFormat="1"/>
    <xf numFmtId="165" fontId="0" fillId="0" borderId="0" xfId="0" applyNumberFormat="1"/>
    <xf numFmtId="0" fontId="1" fillId="0" borderId="0" xfId="0" applyFont="1"/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69332619383732E-2"/>
          <c:y val="0.42691415313225056"/>
          <c:w val="0.82362024870908679"/>
          <c:h val="0.49187935034802782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>368FL/38/2400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datasheet!$D$27:$O$27</c:f>
              <c:numCache>
                <c:formatCode>0</c:formatCode>
                <c:ptCount val="12"/>
                <c:pt idx="0">
                  <c:v>0</c:v>
                </c:pt>
                <c:pt idx="1">
                  <c:v>5807.5221238938057</c:v>
                </c:pt>
                <c:pt idx="2">
                  <c:v>13281.626382743363</c:v>
                </c:pt>
                <c:pt idx="3">
                  <c:v>19013.692616150442</c:v>
                </c:pt>
                <c:pt idx="4">
                  <c:v>21458.67560840708</c:v>
                </c:pt>
                <c:pt idx="5">
                  <c:v>25626.973174778763</c:v>
                </c:pt>
                <c:pt idx="6">
                  <c:v>28871.964740044248</c:v>
                </c:pt>
                <c:pt idx="7">
                  <c:v>35021.073700221241</c:v>
                </c:pt>
                <c:pt idx="8">
                  <c:v>34999.057383849562</c:v>
                </c:pt>
                <c:pt idx="9">
                  <c:v>34997.320934734518</c:v>
                </c:pt>
                <c:pt idx="10">
                  <c:v>35422.531941371679</c:v>
                </c:pt>
                <c:pt idx="11">
                  <c:v>34453.816924778759</c:v>
                </c:pt>
              </c:numCache>
            </c:numRef>
          </c:xVal>
          <c:yVal>
            <c:numRef>
              <c:f>datasheet!$D$29:$O$29</c:f>
              <c:numCache>
                <c:formatCode>0.00</c:formatCode>
                <c:ptCount val="12"/>
                <c:pt idx="0">
                  <c:v>35.548324384901349</c:v>
                </c:pt>
                <c:pt idx="1">
                  <c:v>27.573964977375887</c:v>
                </c:pt>
                <c:pt idx="2">
                  <c:v>23.631007282192421</c:v>
                </c:pt>
                <c:pt idx="3">
                  <c:v>22.057526511814043</c:v>
                </c:pt>
                <c:pt idx="4">
                  <c:v>21.668784203838207</c:v>
                </c:pt>
                <c:pt idx="5">
                  <c:v>21.428134203662687</c:v>
                </c:pt>
                <c:pt idx="6">
                  <c:v>21.516578220821213</c:v>
                </c:pt>
                <c:pt idx="7">
                  <c:v>20.354464972110382</c:v>
                </c:pt>
                <c:pt idx="8">
                  <c:v>19.620173945933804</c:v>
                </c:pt>
                <c:pt idx="9">
                  <c:v>19.4782521509585</c:v>
                </c:pt>
                <c:pt idx="10">
                  <c:v>19.237602150782987</c:v>
                </c:pt>
                <c:pt idx="11">
                  <c:v>18.865314543673851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>368FL/38/2200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datasheet!$D$33:$O$33</c:f>
              <c:numCache>
                <c:formatCode>0</c:formatCode>
                <c:ptCount val="12"/>
                <c:pt idx="0">
                  <c:v>0</c:v>
                </c:pt>
                <c:pt idx="1">
                  <c:v>5420.353982300885</c:v>
                </c:pt>
                <c:pt idx="2">
                  <c:v>12396.184623893805</c:v>
                </c:pt>
                <c:pt idx="3">
                  <c:v>17746.11310840708</c:v>
                </c:pt>
                <c:pt idx="4">
                  <c:v>20028.097234513276</c:v>
                </c:pt>
                <c:pt idx="5">
                  <c:v>23918.508296460179</c:v>
                </c:pt>
                <c:pt idx="6">
                  <c:v>26947.167090707964</c:v>
                </c:pt>
                <c:pt idx="7">
                  <c:v>32686.335453539825</c:v>
                </c:pt>
                <c:pt idx="8">
                  <c:v>32665.786891592921</c:v>
                </c:pt>
                <c:pt idx="9">
                  <c:v>32664.166205752212</c:v>
                </c:pt>
                <c:pt idx="10">
                  <c:v>33061.029811946901</c:v>
                </c:pt>
                <c:pt idx="11">
                  <c:v>32156.895796460176</c:v>
                </c:pt>
              </c:numCache>
            </c:numRef>
          </c:xVal>
          <c:yVal>
            <c:numRef>
              <c:f>datasheet!$D$35:$O$35</c:f>
              <c:numCache>
                <c:formatCode>0.00</c:formatCode>
                <c:ptCount val="12"/>
                <c:pt idx="0">
                  <c:v>28.902104329531639</c:v>
                </c:pt>
                <c:pt idx="1">
                  <c:v>22.418654784568719</c:v>
                </c:pt>
                <c:pt idx="2">
                  <c:v>19.212884142914369</c:v>
                </c:pt>
                <c:pt idx="3">
                  <c:v>17.933585999531179</c:v>
                </c:pt>
                <c:pt idx="4">
                  <c:v>17.617524105283568</c:v>
                </c:pt>
                <c:pt idx="5">
                  <c:v>17.421866742177897</c:v>
                </c:pt>
                <c:pt idx="6">
                  <c:v>17.493775003832116</c:v>
                </c:pt>
                <c:pt idx="7">
                  <c:v>16.548933891398779</c:v>
                </c:pt>
                <c:pt idx="8">
                  <c:v>15.95192809115329</c:v>
                </c:pt>
                <c:pt idx="9">
                  <c:v>15.836540415475589</c:v>
                </c:pt>
                <c:pt idx="10">
                  <c:v>15.640883052369929</c:v>
                </c:pt>
                <c:pt idx="11">
                  <c:v>15.338199439360309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>368FL/38/2000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datasheet!$D$39:$O$39</c:f>
              <c:numCache>
                <c:formatCode>0</c:formatCode>
                <c:ptCount val="12"/>
                <c:pt idx="0">
                  <c:v>0</c:v>
                </c:pt>
                <c:pt idx="1">
                  <c:v>5033.1858407079644</c:v>
                </c:pt>
                <c:pt idx="2">
                  <c:v>11510.742865044247</c:v>
                </c:pt>
                <c:pt idx="3">
                  <c:v>16478.533600663715</c:v>
                </c:pt>
                <c:pt idx="4">
                  <c:v>18597.518860619472</c:v>
                </c:pt>
                <c:pt idx="5">
                  <c:v>22210.043418141595</c:v>
                </c:pt>
                <c:pt idx="6">
                  <c:v>25022.36944137168</c:v>
                </c:pt>
                <c:pt idx="7">
                  <c:v>30351.597206858409</c:v>
                </c:pt>
                <c:pt idx="8">
                  <c:v>30332.516399336284</c:v>
                </c:pt>
                <c:pt idx="9">
                  <c:v>30331.011476769912</c:v>
                </c:pt>
                <c:pt idx="10">
                  <c:v>30699.527682522119</c:v>
                </c:pt>
                <c:pt idx="11">
                  <c:v>29859.974668141593</c:v>
                </c:pt>
              </c:numCache>
            </c:numRef>
          </c:xVal>
          <c:yVal>
            <c:numRef>
              <c:f>datasheet!$D$41:$O$41</c:f>
              <c:numCache>
                <c:formatCode>0.00</c:formatCode>
                <c:ptCount val="12"/>
                <c:pt idx="0">
                  <c:v>23.140642569963923</c:v>
                </c:pt>
                <c:pt idx="1">
                  <c:v>17.949629942309574</c:v>
                </c:pt>
                <c:pt idx="2">
                  <c:v>15.382910518215329</c:v>
                </c:pt>
                <c:pt idx="3">
                  <c:v>14.358632813764576</c:v>
                </c:pt>
                <c:pt idx="4">
                  <c:v>14.105575969135566</c:v>
                </c:pt>
                <c:pt idx="5">
                  <c:v>13.948921731984271</c:v>
                </c:pt>
                <c:pt idx="6">
                  <c:v>14.006495511450131</c:v>
                </c:pt>
                <c:pt idx="7">
                  <c:v>13.250002827770816</c:v>
                </c:pt>
                <c:pt idx="8">
                  <c:v>12.772006565693795</c:v>
                </c:pt>
                <c:pt idx="9">
                  <c:v>12.679620733527649</c:v>
                </c:pt>
                <c:pt idx="10">
                  <c:v>12.522966496376359</c:v>
                </c:pt>
                <c:pt idx="11">
                  <c:v>12.280621052578205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>368FL/38/1800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datasheet!$D$45:$O$45</c:f>
              <c:numCache>
                <c:formatCode>0</c:formatCode>
                <c:ptCount val="12"/>
                <c:pt idx="0">
                  <c:v>0</c:v>
                </c:pt>
                <c:pt idx="1">
                  <c:v>4646.0176991150438</c:v>
                </c:pt>
                <c:pt idx="2">
                  <c:v>10625.301106194689</c:v>
                </c:pt>
                <c:pt idx="3">
                  <c:v>15210.954092920352</c:v>
                </c:pt>
                <c:pt idx="4">
                  <c:v>17166.940486725664</c:v>
                </c:pt>
                <c:pt idx="5">
                  <c:v>20501.578539823007</c:v>
                </c:pt>
                <c:pt idx="6">
                  <c:v>23097.571792035396</c:v>
                </c:pt>
                <c:pt idx="7">
                  <c:v>28016.858960176993</c:v>
                </c:pt>
                <c:pt idx="8">
                  <c:v>27999.245907079647</c:v>
                </c:pt>
                <c:pt idx="9">
                  <c:v>27997.856747787609</c:v>
                </c:pt>
                <c:pt idx="10">
                  <c:v>28338.025553097341</c:v>
                </c:pt>
                <c:pt idx="11">
                  <c:v>27563.053539823006</c:v>
                </c:pt>
              </c:numCache>
            </c:numRef>
          </c:xVal>
          <c:yVal>
            <c:numRef>
              <c:f>datasheet!$D$47:$O$47</c:f>
              <c:numCache>
                <c:formatCode>0.00</c:formatCode>
                <c:ptCount val="12"/>
                <c:pt idx="0">
                  <c:v>18.200742085069486</c:v>
                </c:pt>
                <c:pt idx="1">
                  <c:v>14.117870068416451</c:v>
                </c:pt>
                <c:pt idx="2">
                  <c:v>12.099075728482516</c:v>
                </c:pt>
                <c:pt idx="3">
                  <c:v>11.293453574048787</c:v>
                </c:pt>
                <c:pt idx="4">
                  <c:v>11.09441751236516</c:v>
                </c:pt>
                <c:pt idx="5">
                  <c:v>10.971204712275293</c:v>
                </c:pt>
                <c:pt idx="6">
                  <c:v>11.016488049060458</c:v>
                </c:pt>
                <c:pt idx="7">
                  <c:v>10.421486065720513</c:v>
                </c:pt>
                <c:pt idx="8">
                  <c:v>10.045529060318104</c:v>
                </c:pt>
                <c:pt idx="9">
                  <c:v>9.9728651012907488</c:v>
                </c:pt>
                <c:pt idx="10">
                  <c:v>9.8496523012008872</c:v>
                </c:pt>
                <c:pt idx="11">
                  <c:v>9.6590410463610095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>368FL/38/1600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datasheet!$D$51:$O$51</c:f>
              <c:numCache>
                <c:formatCode>0</c:formatCode>
                <c:ptCount val="12"/>
                <c:pt idx="0">
                  <c:v>0</c:v>
                </c:pt>
                <c:pt idx="1">
                  <c:v>4258.8495575221241</c:v>
                </c:pt>
                <c:pt idx="2">
                  <c:v>9739.8593473451328</c:v>
                </c:pt>
                <c:pt idx="3">
                  <c:v>13943.374585176991</c:v>
                </c:pt>
                <c:pt idx="4">
                  <c:v>15736.362112831861</c:v>
                </c:pt>
                <c:pt idx="5">
                  <c:v>18793.113661504427</c:v>
                </c:pt>
                <c:pt idx="6">
                  <c:v>21172.774142699116</c:v>
                </c:pt>
                <c:pt idx="7">
                  <c:v>25682.12071349558</c:v>
                </c:pt>
                <c:pt idx="8">
                  <c:v>25665.975414823013</c:v>
                </c:pt>
                <c:pt idx="9">
                  <c:v>25664.70201880531</c:v>
                </c:pt>
                <c:pt idx="10">
                  <c:v>25976.523423672566</c:v>
                </c:pt>
                <c:pt idx="11">
                  <c:v>25266.132411504426</c:v>
                </c:pt>
              </c:numCache>
            </c:numRef>
          </c:xVal>
          <c:yVal>
            <c:numRef>
              <c:f>datasheet!$D$53:$O$53</c:f>
              <c:numCache>
                <c:formatCode>0.00</c:formatCode>
                <c:ptCount val="12"/>
                <c:pt idx="0">
                  <c:v>14.019205853719612</c:v>
                </c:pt>
                <c:pt idx="1">
                  <c:v>10.87435478070735</c:v>
                </c:pt>
                <c:pt idx="2">
                  <c:v>9.3193690941031448</c:v>
                </c:pt>
                <c:pt idx="3">
                  <c:v>8.6988348999183671</c:v>
                </c:pt>
                <c:pt idx="4">
                  <c:v>8.5455264519433047</c:v>
                </c:pt>
                <c:pt idx="5">
                  <c:v>8.4506212222444557</c:v>
                </c:pt>
                <c:pt idx="6">
                  <c:v>8.4855009220483062</c:v>
                </c:pt>
                <c:pt idx="7">
                  <c:v>8.0271978897419025</c:v>
                </c:pt>
                <c:pt idx="8">
                  <c:v>7.7376152657890058</c:v>
                </c:pt>
                <c:pt idx="9">
                  <c:v>7.6816455149409668</c:v>
                </c:pt>
                <c:pt idx="10">
                  <c:v>7.5867402852421204</c:v>
                </c:pt>
                <c:pt idx="11">
                  <c:v>7.4399210837421919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>368FL/38/1400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datasheet!$D$57:$O$57</c:f>
              <c:numCache>
                <c:formatCode>0</c:formatCode>
                <c:ptCount val="12"/>
                <c:pt idx="0">
                  <c:v>0</c:v>
                </c:pt>
                <c:pt idx="1">
                  <c:v>3871.6814159292039</c:v>
                </c:pt>
                <c:pt idx="2">
                  <c:v>8854.4175884955748</c:v>
                </c:pt>
                <c:pt idx="3">
                  <c:v>12675.795077433628</c:v>
                </c:pt>
                <c:pt idx="4">
                  <c:v>14305.783738938055</c:v>
                </c:pt>
                <c:pt idx="5">
                  <c:v>17084.648783185843</c:v>
                </c:pt>
                <c:pt idx="6">
                  <c:v>19247.976493362832</c:v>
                </c:pt>
                <c:pt idx="7">
                  <c:v>23347.382466814161</c:v>
                </c:pt>
                <c:pt idx="8">
                  <c:v>23332.704922566372</c:v>
                </c:pt>
                <c:pt idx="9">
                  <c:v>23331.547289823011</c:v>
                </c:pt>
                <c:pt idx="10">
                  <c:v>23615.021294247785</c:v>
                </c:pt>
                <c:pt idx="11">
                  <c:v>22969.211283185843</c:v>
                </c:pt>
              </c:numCache>
            </c:numRef>
          </c:xVal>
          <c:yVal>
            <c:numRef>
              <c:f>datasheet!$D$59:$O$59</c:f>
              <c:numCache>
                <c:formatCode>0.00</c:formatCode>
                <c:ptCount val="12"/>
                <c:pt idx="0">
                  <c:v>10.532836854785584</c:v>
                </c:pt>
                <c:pt idx="1">
                  <c:v>8.1700636970002627</c:v>
                </c:pt>
                <c:pt idx="2">
                  <c:v>7.0017799354644206</c:v>
                </c:pt>
                <c:pt idx="3">
                  <c:v>6.535563410907864</c:v>
                </c:pt>
                <c:pt idx="4">
                  <c:v>6.420380504840951</c:v>
                </c:pt>
                <c:pt idx="5">
                  <c:v>6.349076801085241</c:v>
                </c:pt>
                <c:pt idx="6">
                  <c:v>6.3752824357988773</c:v>
                </c:pt>
                <c:pt idx="7">
                  <c:v>6.0309525843290022</c:v>
                </c:pt>
                <c:pt idx="8">
                  <c:v>5.8133848728692756</c:v>
                </c:pt>
                <c:pt idx="9">
                  <c:v>5.7713339706543705</c:v>
                </c:pt>
                <c:pt idx="10">
                  <c:v>5.7000302668986622</c:v>
                </c:pt>
                <c:pt idx="11">
                  <c:v>5.5897228277552156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905688"/>
        <c:axId val="402907256"/>
      </c:scatterChart>
      <c:valAx>
        <c:axId val="402905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907256"/>
        <c:crosses val="autoZero"/>
        <c:crossBetween val="midCat"/>
      </c:valAx>
      <c:valAx>
        <c:axId val="402907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Horsepower (HP)</a:t>
                </a:r>
              </a:p>
            </c:rich>
          </c:tx>
          <c:layout>
            <c:manualLayout>
              <c:xMode val="edge"/>
              <c:yMode val="edge"/>
              <c:x val="1.3803680981595092E-2"/>
              <c:y val="0.545243619489559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905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
</a:t>
            </a:r>
          </a:p>
        </c:rich>
      </c:tx>
      <c:layout>
        <c:manualLayout>
          <c:xMode val="edge"/>
          <c:yMode val="edge"/>
          <c:x val="0.49763116103378074"/>
          <c:y val="3.0237580993520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047532286008286E-2"/>
          <c:y val="0.10583164508770616"/>
          <c:w val="0.8515021035466398"/>
          <c:h val="0.64578901798416621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>368FL/38/2400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datasheet!$D$27:$O$27</c:f>
              <c:numCache>
                <c:formatCode>0</c:formatCode>
                <c:ptCount val="12"/>
                <c:pt idx="0">
                  <c:v>0</c:v>
                </c:pt>
                <c:pt idx="1">
                  <c:v>5807.5221238938057</c:v>
                </c:pt>
                <c:pt idx="2">
                  <c:v>13281.626382743363</c:v>
                </c:pt>
                <c:pt idx="3">
                  <c:v>19013.692616150442</c:v>
                </c:pt>
                <c:pt idx="4">
                  <c:v>21458.67560840708</c:v>
                </c:pt>
                <c:pt idx="5">
                  <c:v>25626.973174778763</c:v>
                </c:pt>
                <c:pt idx="6">
                  <c:v>28871.964740044248</c:v>
                </c:pt>
                <c:pt idx="7">
                  <c:v>35021.073700221241</c:v>
                </c:pt>
                <c:pt idx="8">
                  <c:v>34999.057383849562</c:v>
                </c:pt>
                <c:pt idx="9">
                  <c:v>34997.320934734518</c:v>
                </c:pt>
                <c:pt idx="10">
                  <c:v>35422.531941371679</c:v>
                </c:pt>
                <c:pt idx="11">
                  <c:v>34453.816924778759</c:v>
                </c:pt>
              </c:numCache>
            </c:numRef>
          </c:xVal>
          <c:yVal>
            <c:numRef>
              <c:f>datasheet!$D$28:$O$28</c:f>
              <c:numCache>
                <c:formatCode>0.00</c:formatCode>
                <c:ptCount val="12"/>
                <c:pt idx="0">
                  <c:v>7.7696716657529974</c:v>
                </c:pt>
                <c:pt idx="1">
                  <c:v>5.6400327453206991</c:v>
                </c:pt>
                <c:pt idx="2">
                  <c:v>4.4451222198292744</c:v>
                </c:pt>
                <c:pt idx="3">
                  <c:v>3.5131470749471383</c:v>
                </c:pt>
                <c:pt idx="4">
                  <c:v>3.0561075651969616</c:v>
                </c:pt>
                <c:pt idx="5">
                  <c:v>2.5687823048006897</c:v>
                </c:pt>
                <c:pt idx="6">
                  <c:v>2.2301325475761615</c:v>
                </c:pt>
                <c:pt idx="7">
                  <c:v>1.1013000234944006</c:v>
                </c:pt>
                <c:pt idx="8">
                  <c:v>0.59057213759887239</c:v>
                </c:pt>
                <c:pt idx="9">
                  <c:v>0.45290963466207229</c:v>
                </c:pt>
                <c:pt idx="10">
                  <c:v>0.30698738154906419</c:v>
                </c:pt>
                <c:pt idx="11">
                  <c:v>9.3610501997024059E-2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>368FL/38/2200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datasheet!$D$33:$O$33</c:f>
              <c:numCache>
                <c:formatCode>0</c:formatCode>
                <c:ptCount val="12"/>
                <c:pt idx="0">
                  <c:v>0</c:v>
                </c:pt>
                <c:pt idx="1">
                  <c:v>5420.353982300885</c:v>
                </c:pt>
                <c:pt idx="2">
                  <c:v>12396.184623893805</c:v>
                </c:pt>
                <c:pt idx="3">
                  <c:v>17746.11310840708</c:v>
                </c:pt>
                <c:pt idx="4">
                  <c:v>20028.097234513276</c:v>
                </c:pt>
                <c:pt idx="5">
                  <c:v>23918.508296460179</c:v>
                </c:pt>
                <c:pt idx="6">
                  <c:v>26947.167090707964</c:v>
                </c:pt>
                <c:pt idx="7">
                  <c:v>32686.335453539825</c:v>
                </c:pt>
                <c:pt idx="8">
                  <c:v>32665.786891592921</c:v>
                </c:pt>
                <c:pt idx="9">
                  <c:v>32664.166205752212</c:v>
                </c:pt>
                <c:pt idx="10">
                  <c:v>33061.029811946901</c:v>
                </c:pt>
                <c:pt idx="11">
                  <c:v>32156.895796460176</c:v>
                </c:pt>
              </c:numCache>
            </c:numRef>
          </c:xVal>
          <c:yVal>
            <c:numRef>
              <c:f>datasheet!$D$34:$O$34</c:f>
              <c:numCache>
                <c:formatCode>0.00</c:formatCode>
                <c:ptCount val="12"/>
                <c:pt idx="0">
                  <c:v>6.7682473177226106</c:v>
                </c:pt>
                <c:pt idx="1">
                  <c:v>4.9130951914793641</c:v>
                </c:pt>
                <c:pt idx="2">
                  <c:v>3.8721953559401676</c:v>
                </c:pt>
                <c:pt idx="3">
                  <c:v>3.0603414519539514</c:v>
                </c:pt>
                <c:pt idx="4">
                  <c:v>2.6622092567937976</c:v>
                </c:pt>
                <c:pt idx="5">
                  <c:v>2.2376948077374896</c:v>
                </c:pt>
                <c:pt idx="6">
                  <c:v>1.9426932414441227</c:v>
                </c:pt>
                <c:pt idx="7">
                  <c:v>0.95935468713290006</c:v>
                </c:pt>
                <c:pt idx="8">
                  <c:v>0.51445395097501767</c:v>
                </c:pt>
                <c:pt idx="9">
                  <c:v>0.39453461508340515</c:v>
                </c:pt>
                <c:pt idx="10">
                  <c:v>0.26742011903829588</c:v>
                </c:pt>
                <c:pt idx="11">
                  <c:v>8.1545148406296508E-2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>368FL/38/2000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datasheet!$D$39:$O$39</c:f>
              <c:numCache>
                <c:formatCode>0</c:formatCode>
                <c:ptCount val="12"/>
                <c:pt idx="0">
                  <c:v>0</c:v>
                </c:pt>
                <c:pt idx="1">
                  <c:v>5033.1858407079644</c:v>
                </c:pt>
                <c:pt idx="2">
                  <c:v>11510.742865044247</c:v>
                </c:pt>
                <c:pt idx="3">
                  <c:v>16478.533600663715</c:v>
                </c:pt>
                <c:pt idx="4">
                  <c:v>18597.518860619472</c:v>
                </c:pt>
                <c:pt idx="5">
                  <c:v>22210.043418141595</c:v>
                </c:pt>
                <c:pt idx="6">
                  <c:v>25022.36944137168</c:v>
                </c:pt>
                <c:pt idx="7">
                  <c:v>30351.597206858409</c:v>
                </c:pt>
                <c:pt idx="8">
                  <c:v>30332.516399336284</c:v>
                </c:pt>
                <c:pt idx="9">
                  <c:v>30331.011476769912</c:v>
                </c:pt>
                <c:pt idx="10">
                  <c:v>30699.527682522119</c:v>
                </c:pt>
                <c:pt idx="11">
                  <c:v>29859.974668141593</c:v>
                </c:pt>
              </c:numCache>
            </c:numRef>
          </c:xVal>
          <c:yVal>
            <c:numRef>
              <c:f>datasheet!$D$40:$O$40</c:f>
              <c:numCache>
                <c:formatCode>0.00</c:formatCode>
                <c:ptCount val="12"/>
                <c:pt idx="0">
                  <c:v>5.83588671783225</c:v>
                </c:pt>
                <c:pt idx="1">
                  <c:v>4.2362912620408801</c:v>
                </c:pt>
                <c:pt idx="2">
                  <c:v>3.3387806895606547</c:v>
                </c:pt>
                <c:pt idx="3">
                  <c:v>2.6387638029602947</c:v>
                </c:pt>
                <c:pt idx="4">
                  <c:v>2.295476348970162</c:v>
                </c:pt>
                <c:pt idx="5">
                  <c:v>1.9294409311614067</c:v>
                </c:pt>
                <c:pt idx="6">
                  <c:v>1.6750773357349831</c:v>
                </c:pt>
                <c:pt idx="7">
                  <c:v>0.82719868431357191</c:v>
                </c:pt>
                <c:pt idx="8">
                  <c:v>0.44358529446315292</c:v>
                </c:pt>
                <c:pt idx="9">
                  <c:v>0.34018545892395646</c:v>
                </c:pt>
                <c:pt idx="10">
                  <c:v>0.23058163325240816</c:v>
                </c:pt>
                <c:pt idx="11">
                  <c:v>7.0311888166653624E-2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>368FL/38/1800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datasheet!$D$45:$O$45</c:f>
              <c:numCache>
                <c:formatCode>0</c:formatCode>
                <c:ptCount val="12"/>
                <c:pt idx="0">
                  <c:v>0</c:v>
                </c:pt>
                <c:pt idx="1">
                  <c:v>4646.0176991150438</c:v>
                </c:pt>
                <c:pt idx="2">
                  <c:v>10625.301106194689</c:v>
                </c:pt>
                <c:pt idx="3">
                  <c:v>15210.954092920352</c:v>
                </c:pt>
                <c:pt idx="4">
                  <c:v>17166.940486725664</c:v>
                </c:pt>
                <c:pt idx="5">
                  <c:v>20501.578539823007</c:v>
                </c:pt>
                <c:pt idx="6">
                  <c:v>23097.571792035396</c:v>
                </c:pt>
                <c:pt idx="7">
                  <c:v>28016.858960176993</c:v>
                </c:pt>
                <c:pt idx="8">
                  <c:v>27999.245907079647</c:v>
                </c:pt>
                <c:pt idx="9">
                  <c:v>27997.856747787609</c:v>
                </c:pt>
                <c:pt idx="10">
                  <c:v>28338.025553097341</c:v>
                </c:pt>
                <c:pt idx="11">
                  <c:v>27563.053539823006</c:v>
                </c:pt>
              </c:numCache>
            </c:numRef>
          </c:xVal>
          <c:yVal>
            <c:numRef>
              <c:f>datasheet!$D$46:$O$46</c:f>
              <c:numCache>
                <c:formatCode>0.00</c:formatCode>
                <c:ptCount val="12"/>
                <c:pt idx="0">
                  <c:v>4.9725898660819174</c:v>
                </c:pt>
                <c:pt idx="1">
                  <c:v>3.6096209570052471</c:v>
                </c:pt>
                <c:pt idx="2">
                  <c:v>2.844878220690735</c:v>
                </c:pt>
                <c:pt idx="3">
                  <c:v>2.2484141279661682</c:v>
                </c:pt>
                <c:pt idx="4">
                  <c:v>1.9559088417260551</c:v>
                </c:pt>
                <c:pt idx="5">
                  <c:v>1.6440206750724411</c:v>
                </c:pt>
                <c:pt idx="6">
                  <c:v>1.4272848304487431</c:v>
                </c:pt>
                <c:pt idx="7">
                  <c:v>0.70483201503641635</c:v>
                </c:pt>
                <c:pt idx="8">
                  <c:v>0.37796616806327826</c:v>
                </c:pt>
                <c:pt idx="9">
                  <c:v>0.28986216618372623</c:v>
                </c:pt>
                <c:pt idx="10">
                  <c:v>0.19647192419140103</c:v>
                </c:pt>
                <c:pt idx="11">
                  <c:v>5.9910721278095387E-2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>368FL/38/1600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datasheet!$D$51:$O$51</c:f>
              <c:numCache>
                <c:formatCode>0</c:formatCode>
                <c:ptCount val="12"/>
                <c:pt idx="0">
                  <c:v>0</c:v>
                </c:pt>
                <c:pt idx="1">
                  <c:v>4258.8495575221241</c:v>
                </c:pt>
                <c:pt idx="2">
                  <c:v>9739.8593473451328</c:v>
                </c:pt>
                <c:pt idx="3">
                  <c:v>13943.374585176991</c:v>
                </c:pt>
                <c:pt idx="4">
                  <c:v>15736.362112831861</c:v>
                </c:pt>
                <c:pt idx="5">
                  <c:v>18793.113661504427</c:v>
                </c:pt>
                <c:pt idx="6">
                  <c:v>21172.774142699116</c:v>
                </c:pt>
                <c:pt idx="7">
                  <c:v>25682.12071349558</c:v>
                </c:pt>
                <c:pt idx="8">
                  <c:v>25665.975414823013</c:v>
                </c:pt>
                <c:pt idx="9">
                  <c:v>25664.70201880531</c:v>
                </c:pt>
                <c:pt idx="10">
                  <c:v>25976.523423672566</c:v>
                </c:pt>
                <c:pt idx="11">
                  <c:v>25266.132411504426</c:v>
                </c:pt>
              </c:numCache>
            </c:numRef>
          </c:xVal>
          <c:yVal>
            <c:numRef>
              <c:f>datasheet!$D$52:$O$52</c:f>
              <c:numCache>
                <c:formatCode>0.00</c:formatCode>
                <c:ptCount val="12"/>
                <c:pt idx="0">
                  <c:v>4.178356762471612</c:v>
                </c:pt>
                <c:pt idx="1">
                  <c:v>3.033084276372465</c:v>
                </c:pt>
                <c:pt idx="2">
                  <c:v>2.3904879493304101</c:v>
                </c:pt>
                <c:pt idx="3">
                  <c:v>1.8892924269715721</c:v>
                </c:pt>
                <c:pt idx="4">
                  <c:v>1.6435067350614772</c:v>
                </c:pt>
                <c:pt idx="5">
                  <c:v>1.3814340394705931</c:v>
                </c:pt>
                <c:pt idx="6">
                  <c:v>1.1993157255854023</c:v>
                </c:pt>
                <c:pt idx="7">
                  <c:v>0.59225467930143327</c:v>
                </c:pt>
                <c:pt idx="8">
                  <c:v>0.31759657177539358</c:v>
                </c:pt>
                <c:pt idx="9">
                  <c:v>0.24356473686271443</c:v>
                </c:pt>
                <c:pt idx="10">
                  <c:v>0.16509099185527451</c:v>
                </c:pt>
                <c:pt idx="11">
                  <c:v>5.0341647740621831E-2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>368FL/38/1400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datasheet!$D$57:$O$57</c:f>
              <c:numCache>
                <c:formatCode>0</c:formatCode>
                <c:ptCount val="12"/>
                <c:pt idx="0">
                  <c:v>0</c:v>
                </c:pt>
                <c:pt idx="1">
                  <c:v>3871.6814159292039</c:v>
                </c:pt>
                <c:pt idx="2">
                  <c:v>8854.4175884955748</c:v>
                </c:pt>
                <c:pt idx="3">
                  <c:v>12675.795077433628</c:v>
                </c:pt>
                <c:pt idx="4">
                  <c:v>14305.783738938055</c:v>
                </c:pt>
                <c:pt idx="5">
                  <c:v>17084.648783185843</c:v>
                </c:pt>
                <c:pt idx="6">
                  <c:v>19247.976493362832</c:v>
                </c:pt>
                <c:pt idx="7">
                  <c:v>23347.382466814161</c:v>
                </c:pt>
                <c:pt idx="8">
                  <c:v>23332.704922566372</c:v>
                </c:pt>
                <c:pt idx="9">
                  <c:v>23331.547289823011</c:v>
                </c:pt>
                <c:pt idx="10">
                  <c:v>23615.021294247785</c:v>
                </c:pt>
                <c:pt idx="11">
                  <c:v>22969.211283185843</c:v>
                </c:pt>
              </c:numCache>
            </c:numRef>
          </c:xVal>
          <c:yVal>
            <c:numRef>
              <c:f>datasheet!$D$58:$O$58</c:f>
              <c:numCache>
                <c:formatCode>0.00</c:formatCode>
                <c:ptCount val="12"/>
                <c:pt idx="0">
                  <c:v>3.453187407001332</c:v>
                </c:pt>
                <c:pt idx="1">
                  <c:v>2.506681220142533</c:v>
                </c:pt>
                <c:pt idx="2">
                  <c:v>1.9756098754796776</c:v>
                </c:pt>
                <c:pt idx="3">
                  <c:v>1.5613986999765059</c:v>
                </c:pt>
                <c:pt idx="4">
                  <c:v>1.3582700289764273</c:v>
                </c:pt>
                <c:pt idx="5">
                  <c:v>1.1416810243558622</c:v>
                </c:pt>
                <c:pt idx="6">
                  <c:v>0.99117002114496056</c:v>
                </c:pt>
                <c:pt idx="7">
                  <c:v>0.48946667710862252</c:v>
                </c:pt>
                <c:pt idx="8">
                  <c:v>0.26247650559949881</c:v>
                </c:pt>
                <c:pt idx="9">
                  <c:v>0.201293170960921</c:v>
                </c:pt>
                <c:pt idx="10">
                  <c:v>0.13643883624402853</c:v>
                </c:pt>
                <c:pt idx="11">
                  <c:v>4.1604667554232914E-2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277080"/>
        <c:axId val="403275512"/>
      </c:scatterChart>
      <c:valAx>
        <c:axId val="403277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Airflow (CFM)</a:t>
                </a:r>
              </a:p>
            </c:rich>
          </c:tx>
          <c:layout>
            <c:manualLayout>
              <c:xMode val="edge"/>
              <c:yMode val="edge"/>
              <c:x val="0.4549769667417165"/>
              <c:y val="0.829374557122044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275512"/>
        <c:crosses val="autoZero"/>
        <c:crossBetween val="midCat"/>
      </c:valAx>
      <c:valAx>
        <c:axId val="403275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Static Pressure (in H2O)</a:t>
                </a:r>
              </a:p>
            </c:rich>
          </c:tx>
          <c:layout>
            <c:manualLayout>
              <c:xMode val="edge"/>
              <c:yMode val="edge"/>
              <c:x val="1.2638230647709321E-2"/>
              <c:y val="0.261339319626083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277080"/>
        <c:crosses val="autoZero"/>
        <c:crossBetween val="midCat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 macro="">
      <xdr:nvGraphicFramePr>
        <xdr:cNvPr id="382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25</xdr:row>
      <xdr:rowOff>28576</xdr:rowOff>
    </xdr:from>
    <xdr:to>
      <xdr:col>10</xdr:col>
      <xdr:colOff>0</xdr:colOff>
      <xdr:row>54</xdr:row>
      <xdr:rowOff>152401</xdr:rowOff>
    </xdr:to>
    <xdr:graphicFrame macro="">
      <xdr:nvGraphicFramePr>
        <xdr:cNvPr id="3820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381000</xdr:colOff>
      <xdr:row>19</xdr:row>
      <xdr:rowOff>104775</xdr:rowOff>
    </xdr:to>
    <xdr:sp macro="" textlink="">
      <xdr:nvSpPr>
        <xdr:cNvPr id="381971" name="Text Box 4"/>
        <xdr:cNvSpPr txBox="1">
          <a:spLocks noChangeArrowheads="1"/>
        </xdr:cNvSpPr>
      </xdr:nvSpPr>
      <xdr:spPr bwMode="auto">
        <a:xfrm>
          <a:off x="647700" y="2990850"/>
          <a:ext cx="3429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1100</a:t>
          </a:r>
        </a:p>
      </xdr:txBody>
    </xdr:sp>
    <xdr:clientData/>
  </xdr:twoCellAnchor>
  <xdr:twoCellAnchor>
    <xdr:from>
      <xdr:col>1</xdr:col>
      <xdr:colOff>28575</xdr:colOff>
      <xdr:row>15</xdr:row>
      <xdr:rowOff>142875</xdr:rowOff>
    </xdr:from>
    <xdr:to>
      <xdr:col>1</xdr:col>
      <xdr:colOff>371475</xdr:colOff>
      <xdr:row>16</xdr:row>
      <xdr:rowOff>152400</xdr:rowOff>
    </xdr:to>
    <xdr:sp macro="" textlink="">
      <xdr:nvSpPr>
        <xdr:cNvPr id="381957" name="Text Box 5"/>
        <xdr:cNvSpPr txBox="1">
          <a:spLocks noChangeArrowheads="1"/>
        </xdr:cNvSpPr>
      </xdr:nvSpPr>
      <xdr:spPr bwMode="auto">
        <a:xfrm>
          <a:off x="638175" y="2571750"/>
          <a:ext cx="3429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1300</a:t>
          </a:r>
        </a:p>
      </xdr:txBody>
    </xdr:sp>
    <xdr:clientData/>
  </xdr:twoCellAnchor>
  <xdr:twoCellAnchor>
    <xdr:from>
      <xdr:col>1</xdr:col>
      <xdr:colOff>95250</xdr:colOff>
      <xdr:row>12</xdr:row>
      <xdr:rowOff>19050</xdr:rowOff>
    </xdr:from>
    <xdr:to>
      <xdr:col>1</xdr:col>
      <xdr:colOff>495300</xdr:colOff>
      <xdr:row>13</xdr:row>
      <xdr:rowOff>57150</xdr:rowOff>
    </xdr:to>
    <xdr:sp macro="" textlink="">
      <xdr:nvSpPr>
        <xdr:cNvPr id="381958" name="Text Box 6"/>
        <xdr:cNvSpPr txBox="1">
          <a:spLocks noChangeArrowheads="1"/>
        </xdr:cNvSpPr>
      </xdr:nvSpPr>
      <xdr:spPr bwMode="auto">
        <a:xfrm>
          <a:off x="704850" y="1962150"/>
          <a:ext cx="4000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1500</a:t>
          </a:r>
        </a:p>
      </xdr:txBody>
    </xdr:sp>
    <xdr:clientData/>
  </xdr:twoCellAnchor>
  <xdr:twoCellAnchor>
    <xdr:from>
      <xdr:col>1</xdr:col>
      <xdr:colOff>38100</xdr:colOff>
      <xdr:row>39</xdr:row>
      <xdr:rowOff>104775</xdr:rowOff>
    </xdr:from>
    <xdr:to>
      <xdr:col>1</xdr:col>
      <xdr:colOff>419100</xdr:colOff>
      <xdr:row>40</xdr:row>
      <xdr:rowOff>123825</xdr:rowOff>
    </xdr:to>
    <xdr:sp macro="" textlink="">
      <xdr:nvSpPr>
        <xdr:cNvPr id="381960" name="Text Box 8"/>
        <xdr:cNvSpPr txBox="1">
          <a:spLocks noChangeArrowheads="1"/>
        </xdr:cNvSpPr>
      </xdr:nvSpPr>
      <xdr:spPr bwMode="auto">
        <a:xfrm>
          <a:off x="647700" y="641985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1100</a:t>
          </a:r>
        </a:p>
      </xdr:txBody>
    </xdr:sp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419100</xdr:colOff>
      <xdr:row>37</xdr:row>
      <xdr:rowOff>47625</xdr:rowOff>
    </xdr:to>
    <xdr:sp macro="" textlink="">
      <xdr:nvSpPr>
        <xdr:cNvPr id="381975" name="Text Box 9"/>
        <xdr:cNvSpPr txBox="1">
          <a:spLocks noChangeArrowheads="1"/>
        </xdr:cNvSpPr>
      </xdr:nvSpPr>
      <xdr:spPr bwMode="auto">
        <a:xfrm>
          <a:off x="666750" y="5829300"/>
          <a:ext cx="3619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1300</a:t>
          </a:r>
        </a:p>
      </xdr:txBody>
    </xdr:sp>
    <xdr:clientData/>
  </xdr:twoCellAnchor>
  <xdr:twoCellAnchor>
    <xdr:from>
      <xdr:col>1</xdr:col>
      <xdr:colOff>57150</xdr:colOff>
      <xdr:row>31</xdr:row>
      <xdr:rowOff>152400</xdr:rowOff>
    </xdr:from>
    <xdr:to>
      <xdr:col>1</xdr:col>
      <xdr:colOff>438150</xdr:colOff>
      <xdr:row>33</xdr:row>
      <xdr:rowOff>38100</xdr:rowOff>
    </xdr:to>
    <xdr:sp macro="" textlink="">
      <xdr:nvSpPr>
        <xdr:cNvPr id="381962" name="Text Box 10"/>
        <xdr:cNvSpPr txBox="1">
          <a:spLocks noChangeArrowheads="1"/>
        </xdr:cNvSpPr>
      </xdr:nvSpPr>
      <xdr:spPr bwMode="auto">
        <a:xfrm>
          <a:off x="666750" y="5172075"/>
          <a:ext cx="3810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1500</a:t>
          </a:r>
        </a:p>
      </xdr:txBody>
    </xdr:sp>
    <xdr:clientData/>
  </xdr:twoCellAnchor>
  <xdr:twoCellAnchor>
    <xdr:from>
      <xdr:col>5</xdr:col>
      <xdr:colOff>571500</xdr:colOff>
      <xdr:row>20</xdr:row>
      <xdr:rowOff>142875</xdr:rowOff>
    </xdr:from>
    <xdr:to>
      <xdr:col>6</xdr:col>
      <xdr:colOff>304800</xdr:colOff>
      <xdr:row>22</xdr:row>
      <xdr:rowOff>19050</xdr:rowOff>
    </xdr:to>
    <xdr:sp macro="" textlink="">
      <xdr:nvSpPr>
        <xdr:cNvPr id="381977" name="Text Box 11"/>
        <xdr:cNvSpPr txBox="1">
          <a:spLocks noChangeArrowheads="1"/>
        </xdr:cNvSpPr>
      </xdr:nvSpPr>
      <xdr:spPr bwMode="auto">
        <a:xfrm>
          <a:off x="3619500" y="3381375"/>
          <a:ext cx="342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1000</a:t>
          </a:r>
        </a:p>
      </xdr:txBody>
    </xdr:sp>
    <xdr:clientData/>
  </xdr:twoCellAnchor>
  <xdr:twoCellAnchor>
    <xdr:from>
      <xdr:col>6</xdr:col>
      <xdr:colOff>571500</xdr:colOff>
      <xdr:row>19</xdr:row>
      <xdr:rowOff>57150</xdr:rowOff>
    </xdr:from>
    <xdr:to>
      <xdr:col>7</xdr:col>
      <xdr:colOff>304800</xdr:colOff>
      <xdr:row>20</xdr:row>
      <xdr:rowOff>85725</xdr:rowOff>
    </xdr:to>
    <xdr:sp macro="" textlink="">
      <xdr:nvSpPr>
        <xdr:cNvPr id="381978" name="Text Box 12"/>
        <xdr:cNvSpPr txBox="1">
          <a:spLocks noChangeArrowheads="1"/>
        </xdr:cNvSpPr>
      </xdr:nvSpPr>
      <xdr:spPr bwMode="auto">
        <a:xfrm>
          <a:off x="4229100" y="3133725"/>
          <a:ext cx="3429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1200</a:t>
          </a:r>
        </a:p>
      </xdr:txBody>
    </xdr:sp>
    <xdr:clientData/>
  </xdr:twoCellAnchor>
  <xdr:twoCellAnchor>
    <xdr:from>
      <xdr:col>7</xdr:col>
      <xdr:colOff>409575</xdr:colOff>
      <xdr:row>17</xdr:row>
      <xdr:rowOff>19050</xdr:rowOff>
    </xdr:from>
    <xdr:to>
      <xdr:col>8</xdr:col>
      <xdr:colOff>142875</xdr:colOff>
      <xdr:row>18</xdr:row>
      <xdr:rowOff>47625</xdr:rowOff>
    </xdr:to>
    <xdr:sp macro="" textlink="">
      <xdr:nvSpPr>
        <xdr:cNvPr id="381979" name="Text Box 13"/>
        <xdr:cNvSpPr txBox="1">
          <a:spLocks noChangeArrowheads="1"/>
        </xdr:cNvSpPr>
      </xdr:nvSpPr>
      <xdr:spPr bwMode="auto">
        <a:xfrm>
          <a:off x="4676775" y="2771775"/>
          <a:ext cx="3429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1400</a:t>
          </a:r>
        </a:p>
      </xdr:txBody>
    </xdr:sp>
    <xdr:clientData/>
  </xdr:twoCellAnchor>
  <xdr:twoCellAnchor>
    <xdr:from>
      <xdr:col>5</xdr:col>
      <xdr:colOff>323850</xdr:colOff>
      <xdr:row>46</xdr:row>
      <xdr:rowOff>104775</xdr:rowOff>
    </xdr:from>
    <xdr:to>
      <xdr:col>6</xdr:col>
      <xdr:colOff>95250</xdr:colOff>
      <xdr:row>47</xdr:row>
      <xdr:rowOff>123825</xdr:rowOff>
    </xdr:to>
    <xdr:sp macro="" textlink="">
      <xdr:nvSpPr>
        <xdr:cNvPr id="381966" name="Text Box 14"/>
        <xdr:cNvSpPr txBox="1">
          <a:spLocks noChangeArrowheads="1"/>
        </xdr:cNvSpPr>
      </xdr:nvSpPr>
      <xdr:spPr bwMode="auto">
        <a:xfrm>
          <a:off x="3371850" y="7553325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1000</a:t>
          </a:r>
        </a:p>
      </xdr:txBody>
    </xdr:sp>
    <xdr:clientData/>
  </xdr:twoCellAnchor>
  <xdr:twoCellAnchor>
    <xdr:from>
      <xdr:col>6</xdr:col>
      <xdr:colOff>342900</xdr:colOff>
      <xdr:row>45</xdr:row>
      <xdr:rowOff>142875</xdr:rowOff>
    </xdr:from>
    <xdr:to>
      <xdr:col>7</xdr:col>
      <xdr:colOff>114300</xdr:colOff>
      <xdr:row>47</xdr:row>
      <xdr:rowOff>0</xdr:rowOff>
    </xdr:to>
    <xdr:sp macro="" textlink="">
      <xdr:nvSpPr>
        <xdr:cNvPr id="381967" name="Text Box 15"/>
        <xdr:cNvSpPr txBox="1">
          <a:spLocks noChangeArrowheads="1"/>
        </xdr:cNvSpPr>
      </xdr:nvSpPr>
      <xdr:spPr bwMode="auto">
        <a:xfrm>
          <a:off x="4000500" y="74295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1200</a:t>
          </a:r>
        </a:p>
      </xdr:txBody>
    </xdr:sp>
    <xdr:clientData/>
  </xdr:twoCellAnchor>
  <xdr:twoCellAnchor>
    <xdr:from>
      <xdr:col>7</xdr:col>
      <xdr:colOff>390525</xdr:colOff>
      <xdr:row>44</xdr:row>
      <xdr:rowOff>142875</xdr:rowOff>
    </xdr:from>
    <xdr:to>
      <xdr:col>8</xdr:col>
      <xdr:colOff>161925</xdr:colOff>
      <xdr:row>46</xdr:row>
      <xdr:rowOff>0</xdr:rowOff>
    </xdr:to>
    <xdr:sp macro="" textlink="">
      <xdr:nvSpPr>
        <xdr:cNvPr id="381968" name="Text Box 16"/>
        <xdr:cNvSpPr txBox="1">
          <a:spLocks noChangeArrowheads="1"/>
        </xdr:cNvSpPr>
      </xdr:nvSpPr>
      <xdr:spPr bwMode="auto">
        <a:xfrm>
          <a:off x="4657725" y="7267575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1400</a:t>
          </a:r>
        </a:p>
      </xdr:txBody>
    </xdr:sp>
    <xdr:clientData/>
  </xdr:twoCellAnchor>
  <xdr:twoCellAnchor editAs="oneCell">
    <xdr:from>
      <xdr:col>0</xdr:col>
      <xdr:colOff>247650</xdr:colOff>
      <xdr:row>1</xdr:row>
      <xdr:rowOff>9525</xdr:rowOff>
    </xdr:from>
    <xdr:to>
      <xdr:col>2</xdr:col>
      <xdr:colOff>238125</xdr:colOff>
      <xdr:row>5</xdr:row>
      <xdr:rowOff>152400</xdr:rowOff>
    </xdr:to>
    <xdr:pic>
      <xdr:nvPicPr>
        <xdr:cNvPr id="38201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1450"/>
          <a:ext cx="1209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1</xdr:row>
      <xdr:rowOff>114300</xdr:rowOff>
    </xdr:from>
    <xdr:to>
      <xdr:col>9</xdr:col>
      <xdr:colOff>47625</xdr:colOff>
      <xdr:row>9</xdr:row>
      <xdr:rowOff>0</xdr:rowOff>
    </xdr:to>
    <xdr:sp macro="" textlink="">
      <xdr:nvSpPr>
        <xdr:cNvPr id="381984" name="Text Box 32"/>
        <xdr:cNvSpPr txBox="1">
          <a:spLocks noChangeArrowheads="1"/>
        </xdr:cNvSpPr>
      </xdr:nvSpPr>
      <xdr:spPr bwMode="auto">
        <a:xfrm>
          <a:off x="1485900" y="276225"/>
          <a:ext cx="40481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AMERICAN COOLING SYSTEMS</a:t>
          </a:r>
          <a:endParaRPr lang="en-US" sz="13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216-11-38 </a:t>
          </a: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DIA:   38 in  RPM:   Various    TIP CLEARANCE:  .25</a:t>
          </a: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SHROUD:  FLAT PLATE                   BLOCKAGE:   None</a:t>
          </a:r>
          <a:endParaRPr lang="en-US" sz="1100" b="1" i="0" u="none" strike="noStrike" baseline="0">
            <a:solidFill>
              <a:srgbClr val="003366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3366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3366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Normal="50" zoomScaleSheetLayoutView="50" workbookViewId="0">
      <selection activeCell="M9" sqref="M9"/>
    </sheetView>
  </sheetViews>
  <sheetFormatPr defaultRowHeight="12.75" x14ac:dyDescent="0.2"/>
  <sheetData/>
  <phoneticPr fontId="0" type="noConversion"/>
  <pageMargins left="0.45" right="0.32" top="0.49" bottom="0.56000000000000005" header="0.5" footer="0.5"/>
  <pageSetup orientation="portrait" horizontalDpi="300" verticalDpi="300" r:id="rId1"/>
  <headerFooter alignWithMargins="0">
    <oddFooter>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59"/>
  <sheetViews>
    <sheetView view="pageBreakPreview" zoomScale="70" zoomScaleNormal="75" zoomScaleSheetLayoutView="70" workbookViewId="0">
      <selection activeCell="A62" sqref="A62"/>
    </sheetView>
  </sheetViews>
  <sheetFormatPr defaultRowHeight="12.75" x14ac:dyDescent="0.2"/>
  <cols>
    <col min="1" max="1" width="19" customWidth="1"/>
    <col min="2" max="2" width="18" customWidth="1"/>
    <col min="3" max="3" width="12.5703125" customWidth="1"/>
  </cols>
  <sheetData>
    <row r="5" spans="1:15" ht="13.5" thickBot="1" x14ac:dyDescent="0.25">
      <c r="A5" s="9" t="s">
        <v>6</v>
      </c>
      <c r="B5" s="10">
        <v>42660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>
        <v>9</v>
      </c>
      <c r="M5">
        <v>10</v>
      </c>
      <c r="N5">
        <v>11</v>
      </c>
      <c r="O5">
        <v>12</v>
      </c>
    </row>
    <row r="6" spans="1:15" x14ac:dyDescent="0.2">
      <c r="A6" s="9" t="s">
        <v>7</v>
      </c>
      <c r="B6" s="10" t="s">
        <v>26</v>
      </c>
      <c r="C6" s="4" t="s">
        <v>1</v>
      </c>
      <c r="D6" s="5">
        <v>0</v>
      </c>
      <c r="E6" s="5">
        <v>6969.0265486725666</v>
      </c>
      <c r="F6" s="5">
        <v>15937.951659292035</v>
      </c>
      <c r="G6" s="5">
        <v>22816.431139380529</v>
      </c>
      <c r="H6" s="5">
        <v>25750.410730088497</v>
      </c>
      <c r="I6" s="5">
        <v>30752.367809734515</v>
      </c>
      <c r="J6" s="5">
        <v>34646.357688053096</v>
      </c>
      <c r="K6" s="5">
        <v>42025.288440265489</v>
      </c>
      <c r="L6">
        <v>41998.86886061947</v>
      </c>
      <c r="M6">
        <v>41996.785121681416</v>
      </c>
      <c r="N6">
        <v>42507.038329646013</v>
      </c>
      <c r="O6">
        <v>41344.580309734512</v>
      </c>
    </row>
    <row r="7" spans="1:15" x14ac:dyDescent="0.2">
      <c r="A7" s="9" t="s">
        <v>8</v>
      </c>
      <c r="B7" s="10" t="s">
        <v>27</v>
      </c>
      <c r="C7" t="s">
        <v>37</v>
      </c>
      <c r="D7">
        <v>11.188327198684314</v>
      </c>
      <c r="E7">
        <v>8.1216471532618062</v>
      </c>
      <c r="F7">
        <v>6.4009759965541546</v>
      </c>
      <c r="G7">
        <v>5.0589317879238784</v>
      </c>
      <c r="H7">
        <v>4.4007948938836243</v>
      </c>
      <c r="I7">
        <v>3.6990465189129926</v>
      </c>
      <c r="J7">
        <v>3.2113908685096719</v>
      </c>
      <c r="K7">
        <v>1.5858720338319368</v>
      </c>
      <c r="L7">
        <v>0.85042387814237608</v>
      </c>
      <c r="M7">
        <v>0.65218987391338401</v>
      </c>
      <c r="N7">
        <v>0.44206182943065236</v>
      </c>
      <c r="O7">
        <v>0.13479912287571463</v>
      </c>
    </row>
    <row r="8" spans="1:15" x14ac:dyDescent="0.2">
      <c r="A8" s="9" t="s">
        <v>9</v>
      </c>
      <c r="B8" s="11">
        <v>1419</v>
      </c>
      <c r="C8" s="4" t="s">
        <v>3</v>
      </c>
      <c r="D8" s="6">
        <v>61.427504537109513</v>
      </c>
      <c r="E8" s="6">
        <v>47.647811480905524</v>
      </c>
      <c r="F8" s="6">
        <v>40.834380583628494</v>
      </c>
      <c r="G8" s="6">
        <v>38.115405812414657</v>
      </c>
      <c r="H8" s="6">
        <v>37.443659104232417</v>
      </c>
      <c r="I8" s="6">
        <v>37.027815903929117</v>
      </c>
      <c r="J8" s="6">
        <v>37.180647165579046</v>
      </c>
      <c r="K8" s="6">
        <v>35.172515471806733</v>
      </c>
      <c r="L8">
        <v>33.903660578573607</v>
      </c>
      <c r="M8">
        <v>33.65841971685628</v>
      </c>
      <c r="N8">
        <v>33.242576516552994</v>
      </c>
      <c r="O8">
        <v>32.599263531468409</v>
      </c>
    </row>
    <row r="9" spans="1:15" x14ac:dyDescent="0.2">
      <c r="A9" s="9" t="s">
        <v>10</v>
      </c>
      <c r="B9" s="11">
        <v>38.5</v>
      </c>
      <c r="C9" s="4" t="s">
        <v>4</v>
      </c>
      <c r="D9" s="7">
        <v>0</v>
      </c>
      <c r="E9" s="7">
        <v>0.18709140519082457</v>
      </c>
      <c r="F9" s="7">
        <v>0.39348962849916724</v>
      </c>
      <c r="G9" s="7">
        <v>0.47696504064537115</v>
      </c>
      <c r="H9" s="7">
        <v>0.47666971940950914</v>
      </c>
      <c r="I9" s="7">
        <v>0.48386121946637412</v>
      </c>
      <c r="J9" s="7">
        <v>0.47131836902242707</v>
      </c>
      <c r="K9" s="7">
        <v>0.29843927223425781</v>
      </c>
      <c r="L9">
        <v>0.16592315847648045</v>
      </c>
      <c r="M9">
        <v>0.12816721106429982</v>
      </c>
      <c r="N9">
        <v>8.9028641060245522E-2</v>
      </c>
      <c r="O9">
        <v>2.6926408078998702E-2</v>
      </c>
    </row>
    <row r="10" spans="1:15" x14ac:dyDescent="0.2">
      <c r="A10" s="9" t="s">
        <v>11</v>
      </c>
      <c r="B10" s="10" t="s">
        <v>44</v>
      </c>
      <c r="C10" s="4" t="s">
        <v>40</v>
      </c>
      <c r="D10" s="6">
        <v>11.188327198684314</v>
      </c>
      <c r="E10" s="6">
        <v>8.2150335075370329</v>
      </c>
      <c r="F10" s="6">
        <v>6.889408091525314</v>
      </c>
      <c r="G10" s="6">
        <v>6.0599330214203881</v>
      </c>
      <c r="H10" s="6">
        <v>5.6757870252300355</v>
      </c>
      <c r="I10" s="6">
        <v>5.5174753310931859</v>
      </c>
      <c r="J10" s="6">
        <v>5.5194894427256767</v>
      </c>
      <c r="K10" s="6">
        <v>4.9818165740056335</v>
      </c>
      <c r="L10">
        <v>4.2420999776169328</v>
      </c>
      <c r="M10">
        <v>4.0435294313607528</v>
      </c>
      <c r="N10">
        <v>3.9163103123413867</v>
      </c>
      <c r="O10">
        <v>3.4216224364752192</v>
      </c>
    </row>
    <row r="11" spans="1:15" x14ac:dyDescent="0.2">
      <c r="A11" s="9" t="s">
        <v>12</v>
      </c>
      <c r="B11" s="1">
        <v>0.25</v>
      </c>
      <c r="C11" s="4" t="s">
        <v>41</v>
      </c>
      <c r="D11" s="7">
        <v>0</v>
      </c>
      <c r="E11" s="7">
        <v>0.18924266637187492</v>
      </c>
      <c r="F11" s="7">
        <v>0.42351520017772609</v>
      </c>
      <c r="G11" s="7">
        <v>0.5713412081913396</v>
      </c>
      <c r="H11" s="7">
        <v>0.61476980272466153</v>
      </c>
      <c r="I11" s="7">
        <v>0.72172445748611591</v>
      </c>
      <c r="J11" s="7">
        <v>0.81006544157897342</v>
      </c>
      <c r="K11" s="7">
        <v>0.9375092573883963</v>
      </c>
      <c r="L11">
        <v>0.82766094056141892</v>
      </c>
      <c r="M11">
        <v>0.79462731760037919</v>
      </c>
      <c r="N11">
        <v>0.78872176212779144</v>
      </c>
      <c r="O11">
        <v>0.68347627233254082</v>
      </c>
    </row>
    <row r="12" spans="1:15" x14ac:dyDescent="0.2">
      <c r="A12" s="9" t="s">
        <v>13</v>
      </c>
      <c r="B12" s="1" t="s">
        <v>45</v>
      </c>
      <c r="C12" s="4" t="s">
        <v>5</v>
      </c>
      <c r="D12" s="8">
        <v>105.00370394819807</v>
      </c>
      <c r="E12" s="8">
        <v>101.50370394819807</v>
      </c>
      <c r="F12" s="8">
        <v>100.80370394819808</v>
      </c>
      <c r="G12" s="8">
        <v>97.603703948198074</v>
      </c>
      <c r="H12" s="8">
        <v>96.403703948198071</v>
      </c>
      <c r="I12" s="8">
        <v>95.903703948198071</v>
      </c>
      <c r="J12" s="8">
        <v>93.903703948198071</v>
      </c>
      <c r="K12" s="8">
        <v>94.003703948198066</v>
      </c>
      <c r="L12">
        <v>94.603703948198074</v>
      </c>
      <c r="M12">
        <v>94.903703948198071</v>
      </c>
      <c r="N12">
        <v>94.703703948198068</v>
      </c>
      <c r="O12">
        <v>95.303703948198077</v>
      </c>
    </row>
    <row r="13" spans="1:15" x14ac:dyDescent="0.2">
      <c r="A13" s="9" t="s">
        <v>14</v>
      </c>
      <c r="B13" s="1" t="s">
        <v>28</v>
      </c>
      <c r="C13" s="4" t="s">
        <v>15</v>
      </c>
      <c r="D13">
        <v>-2.6199999999999997</v>
      </c>
      <c r="E13">
        <v>-2.2099999999999995</v>
      </c>
      <c r="F13">
        <v>-1.65</v>
      </c>
      <c r="G13">
        <v>-0.66999999999999948</v>
      </c>
      <c r="H13">
        <v>-0.29999999999999982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x14ac:dyDescent="0.2">
      <c r="A14" s="9" t="s">
        <v>16</v>
      </c>
      <c r="B14" s="1">
        <v>0</v>
      </c>
      <c r="C14" t="s">
        <v>42</v>
      </c>
    </row>
    <row r="15" spans="1:15" x14ac:dyDescent="0.2">
      <c r="A15" s="9" t="s">
        <v>17</v>
      </c>
      <c r="B15" s="1">
        <v>11</v>
      </c>
      <c r="C15" t="s">
        <v>43</v>
      </c>
    </row>
    <row r="16" spans="1:15" x14ac:dyDescent="0.2">
      <c r="A16" s="9" t="s">
        <v>18</v>
      </c>
      <c r="B16" s="1">
        <v>38</v>
      </c>
    </row>
    <row r="17" spans="1:15" x14ac:dyDescent="0.2">
      <c r="A17" s="9" t="s">
        <v>19</v>
      </c>
      <c r="B17" s="1" t="s">
        <v>38</v>
      </c>
    </row>
    <row r="18" spans="1:15" x14ac:dyDescent="0.2">
      <c r="A18" s="9" t="s">
        <v>20</v>
      </c>
      <c r="B18" s="1">
        <v>4.125</v>
      </c>
    </row>
    <row r="19" spans="1:15" x14ac:dyDescent="0.2">
      <c r="A19" s="9" t="s">
        <v>21</v>
      </c>
      <c r="B19" s="1">
        <v>2</v>
      </c>
    </row>
    <row r="20" spans="1:15" x14ac:dyDescent="0.2">
      <c r="A20" s="9" t="s">
        <v>22</v>
      </c>
      <c r="B20" s="1">
        <v>1800</v>
      </c>
    </row>
    <row r="21" spans="1:15" x14ac:dyDescent="0.2">
      <c r="A21" s="9" t="s">
        <v>23</v>
      </c>
      <c r="B21" s="1">
        <v>38</v>
      </c>
    </row>
    <row r="22" spans="1:15" x14ac:dyDescent="0.2">
      <c r="A22" s="9" t="s">
        <v>24</v>
      </c>
      <c r="B22" s="1">
        <v>7.4999999999999997E-2</v>
      </c>
    </row>
    <row r="23" spans="1:15" x14ac:dyDescent="0.2">
      <c r="A23" s="9" t="s">
        <v>25</v>
      </c>
      <c r="B23" s="1" t="s">
        <v>46</v>
      </c>
    </row>
    <row r="24" spans="1:15" x14ac:dyDescent="0.2">
      <c r="A24" s="9"/>
      <c r="B24" s="1">
        <v>0</v>
      </c>
    </row>
    <row r="25" spans="1:15" x14ac:dyDescent="0.2">
      <c r="A25" s="9"/>
      <c r="B25" s="1"/>
    </row>
    <row r="26" spans="1:15" ht="13.5" thickBot="1" x14ac:dyDescent="0.25">
      <c r="A26" s="9" t="s">
        <v>30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  <c r="L26" s="3">
        <v>9</v>
      </c>
      <c r="M26" s="3">
        <v>10</v>
      </c>
      <c r="N26" s="3">
        <v>11</v>
      </c>
      <c r="O26" s="3">
        <v>12</v>
      </c>
    </row>
    <row r="27" spans="1:15" x14ac:dyDescent="0.2">
      <c r="A27" s="9" t="s">
        <v>32</v>
      </c>
      <c r="B27" s="1"/>
      <c r="C27" s="4" t="s">
        <v>1</v>
      </c>
      <c r="D27" s="5">
        <f>D6*($B$28/$B$16)^3*($B$29/$B$20)</f>
        <v>0</v>
      </c>
      <c r="E27" s="5">
        <f t="shared" ref="E27:K27" si="0">E6*($B$28/$B$16)^3*($B$29/$B$20)</f>
        <v>5807.5221238938057</v>
      </c>
      <c r="F27" s="5">
        <f t="shared" si="0"/>
        <v>13281.626382743363</v>
      </c>
      <c r="G27" s="5">
        <f t="shared" si="0"/>
        <v>19013.692616150442</v>
      </c>
      <c r="H27" s="5">
        <f t="shared" si="0"/>
        <v>21458.67560840708</v>
      </c>
      <c r="I27" s="5">
        <f t="shared" si="0"/>
        <v>25626.973174778763</v>
      </c>
      <c r="J27" s="5">
        <f t="shared" si="0"/>
        <v>28871.964740044248</v>
      </c>
      <c r="K27" s="5">
        <f t="shared" si="0"/>
        <v>35021.073700221241</v>
      </c>
      <c r="L27" s="5">
        <f t="shared" ref="L27:O27" si="1">L6*($B$28/$B$16)^3*($B$29/$B$20)</f>
        <v>34999.057383849562</v>
      </c>
      <c r="M27" s="5">
        <f t="shared" si="1"/>
        <v>34997.320934734518</v>
      </c>
      <c r="N27" s="5">
        <f t="shared" si="1"/>
        <v>35422.531941371679</v>
      </c>
      <c r="O27" s="5">
        <f t="shared" si="1"/>
        <v>34453.816924778759</v>
      </c>
    </row>
    <row r="28" spans="1:15" x14ac:dyDescent="0.2">
      <c r="A28" s="9" t="s">
        <v>29</v>
      </c>
      <c r="B28" s="1">
        <v>38</v>
      </c>
      <c r="C28" s="4" t="s">
        <v>2</v>
      </c>
      <c r="D28" s="6">
        <f>D7*($B$28/$B$16)^2*($B$29/$B$20)^2</f>
        <v>7.7696716657529974</v>
      </c>
      <c r="E28" s="6">
        <f t="shared" ref="E28:K28" si="2">E7*($B$28/$B$16)^2*($B$29/$B$20)^2</f>
        <v>5.6400327453206991</v>
      </c>
      <c r="F28" s="6">
        <f t="shared" si="2"/>
        <v>4.4451222198292744</v>
      </c>
      <c r="G28" s="6">
        <f t="shared" si="2"/>
        <v>3.5131470749471383</v>
      </c>
      <c r="H28" s="6">
        <f t="shared" si="2"/>
        <v>3.0561075651969616</v>
      </c>
      <c r="I28" s="6">
        <f t="shared" si="2"/>
        <v>2.5687823048006897</v>
      </c>
      <c r="J28" s="6">
        <f t="shared" si="2"/>
        <v>2.2301325475761615</v>
      </c>
      <c r="K28" s="6">
        <f t="shared" si="2"/>
        <v>1.1013000234944006</v>
      </c>
      <c r="L28" s="6">
        <f t="shared" ref="L28:O28" si="3">L7*($B$28/$B$16)^2*($B$29/$B$20)^2</f>
        <v>0.59057213759887239</v>
      </c>
      <c r="M28" s="6">
        <f t="shared" si="3"/>
        <v>0.45290963466207229</v>
      </c>
      <c r="N28" s="6">
        <f t="shared" si="3"/>
        <v>0.30698738154906419</v>
      </c>
      <c r="O28" s="6">
        <f t="shared" si="3"/>
        <v>9.3610501997024059E-2</v>
      </c>
    </row>
    <row r="29" spans="1:15" x14ac:dyDescent="0.2">
      <c r="A29" s="9" t="s">
        <v>31</v>
      </c>
      <c r="B29" s="1">
        <v>1500</v>
      </c>
      <c r="C29" s="4" t="s">
        <v>3</v>
      </c>
      <c r="D29" s="6">
        <f t="shared" ref="D29:J29" si="4">D8*($B$28/$B$16)^5*($B$29/$B$20)^3</f>
        <v>35.548324384901349</v>
      </c>
      <c r="E29" s="6">
        <f t="shared" si="4"/>
        <v>27.573964977375887</v>
      </c>
      <c r="F29" s="6">
        <f t="shared" si="4"/>
        <v>23.631007282192421</v>
      </c>
      <c r="G29" s="6">
        <f t="shared" si="4"/>
        <v>22.057526511814043</v>
      </c>
      <c r="H29" s="6">
        <f t="shared" si="4"/>
        <v>21.668784203838207</v>
      </c>
      <c r="I29" s="6">
        <f t="shared" si="4"/>
        <v>21.428134203662687</v>
      </c>
      <c r="J29" s="6">
        <f t="shared" si="4"/>
        <v>21.516578220821213</v>
      </c>
      <c r="K29" s="6">
        <f>K8*($B$28/$B$16)^5*($B$29/$B$20)^3</f>
        <v>20.354464972110382</v>
      </c>
      <c r="L29" s="6">
        <f t="shared" ref="L29:O29" si="5">L8*($B$28/$B$16)^5*($B$29/$B$20)^3</f>
        <v>19.620173945933804</v>
      </c>
      <c r="M29" s="6">
        <f t="shared" si="5"/>
        <v>19.4782521509585</v>
      </c>
      <c r="N29" s="6">
        <f t="shared" si="5"/>
        <v>19.237602150782987</v>
      </c>
      <c r="O29" s="6">
        <f t="shared" si="5"/>
        <v>18.865314543673851</v>
      </c>
    </row>
    <row r="32" spans="1:15" ht="13.5" thickBot="1" x14ac:dyDescent="0.25">
      <c r="A32" s="9" t="s">
        <v>30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  <c r="L32" s="3">
        <v>9</v>
      </c>
      <c r="M32" s="3">
        <v>10</v>
      </c>
      <c r="N32" s="3">
        <v>11</v>
      </c>
      <c r="O32" s="3">
        <v>12</v>
      </c>
    </row>
    <row r="33" spans="1:15" x14ac:dyDescent="0.2">
      <c r="A33" s="9" t="s">
        <v>33</v>
      </c>
      <c r="B33" s="1"/>
      <c r="C33" s="4" t="s">
        <v>1</v>
      </c>
      <c r="D33" s="5">
        <f>D6*($B$34/$B$16)^3*($B$35/$B$20)</f>
        <v>0</v>
      </c>
      <c r="E33" s="5">
        <f t="shared" ref="E33:K33" si="6">E6*($B$34/$B$16)^3*($B$35/$B$20)</f>
        <v>5420.353982300885</v>
      </c>
      <c r="F33" s="5">
        <f t="shared" si="6"/>
        <v>12396.184623893805</v>
      </c>
      <c r="G33" s="5">
        <f t="shared" si="6"/>
        <v>17746.11310840708</v>
      </c>
      <c r="H33" s="5">
        <f t="shared" si="6"/>
        <v>20028.097234513276</v>
      </c>
      <c r="I33" s="5">
        <f t="shared" si="6"/>
        <v>23918.508296460179</v>
      </c>
      <c r="J33" s="5">
        <f t="shared" si="6"/>
        <v>26947.167090707964</v>
      </c>
      <c r="K33" s="5">
        <f t="shared" si="6"/>
        <v>32686.335453539825</v>
      </c>
      <c r="L33" s="5">
        <f t="shared" ref="L33:O33" si="7">L6*($B$34/$B$16)^3*($B$35/$B$20)</f>
        <v>32665.786891592921</v>
      </c>
      <c r="M33" s="5">
        <f t="shared" si="7"/>
        <v>32664.166205752212</v>
      </c>
      <c r="N33" s="5">
        <f t="shared" si="7"/>
        <v>33061.029811946901</v>
      </c>
      <c r="O33" s="5">
        <f t="shared" si="7"/>
        <v>32156.895796460176</v>
      </c>
    </row>
    <row r="34" spans="1:15" x14ac:dyDescent="0.2">
      <c r="A34" s="9" t="s">
        <v>29</v>
      </c>
      <c r="B34" s="1">
        <v>38</v>
      </c>
      <c r="C34" s="4" t="s">
        <v>2</v>
      </c>
      <c r="D34" s="6">
        <f>D7*($B$34/$B$16)^2*($B$35/$B$20)^2</f>
        <v>6.7682473177226106</v>
      </c>
      <c r="E34" s="6">
        <f t="shared" ref="E34:K34" si="8">E7*($B$34/$B$16)^2*($B$35/$B$20)^2</f>
        <v>4.9130951914793641</v>
      </c>
      <c r="F34" s="6">
        <f t="shared" si="8"/>
        <v>3.8721953559401676</v>
      </c>
      <c r="G34" s="6">
        <f t="shared" si="8"/>
        <v>3.0603414519539514</v>
      </c>
      <c r="H34" s="6">
        <f t="shared" si="8"/>
        <v>2.6622092567937976</v>
      </c>
      <c r="I34" s="6">
        <f t="shared" si="8"/>
        <v>2.2376948077374896</v>
      </c>
      <c r="J34" s="6">
        <f t="shared" si="8"/>
        <v>1.9426932414441227</v>
      </c>
      <c r="K34" s="6">
        <f t="shared" si="8"/>
        <v>0.95935468713290006</v>
      </c>
      <c r="L34" s="6">
        <f t="shared" ref="L34:O34" si="9">L7*($B$34/$B$16)^2*($B$35/$B$20)^2</f>
        <v>0.51445395097501767</v>
      </c>
      <c r="M34" s="6">
        <f t="shared" si="9"/>
        <v>0.39453461508340515</v>
      </c>
      <c r="N34" s="6">
        <f t="shared" si="9"/>
        <v>0.26742011903829588</v>
      </c>
      <c r="O34" s="6">
        <f t="shared" si="9"/>
        <v>8.1545148406296508E-2</v>
      </c>
    </row>
    <row r="35" spans="1:15" x14ac:dyDescent="0.2">
      <c r="A35" s="9" t="s">
        <v>31</v>
      </c>
      <c r="B35" s="1">
        <v>1400</v>
      </c>
      <c r="C35" s="4" t="s">
        <v>3</v>
      </c>
      <c r="D35" s="6">
        <f t="shared" ref="D35:J35" si="10">D8*($B$34/$B$16)^5*($B$35/$B$20)^3</f>
        <v>28.902104329531639</v>
      </c>
      <c r="E35" s="6">
        <f t="shared" si="10"/>
        <v>22.418654784568719</v>
      </c>
      <c r="F35" s="6">
        <f t="shared" si="10"/>
        <v>19.212884142914369</v>
      </c>
      <c r="G35" s="6">
        <f t="shared" si="10"/>
        <v>17.933585999531179</v>
      </c>
      <c r="H35" s="6">
        <f t="shared" si="10"/>
        <v>17.617524105283568</v>
      </c>
      <c r="I35" s="6">
        <f t="shared" si="10"/>
        <v>17.421866742177897</v>
      </c>
      <c r="J35" s="6">
        <f t="shared" si="10"/>
        <v>17.493775003832116</v>
      </c>
      <c r="K35" s="6">
        <f>K8*($B$34/$B$16)^5*($B$35/$B$20)^3</f>
        <v>16.548933891398779</v>
      </c>
      <c r="L35" s="6">
        <f t="shared" ref="L35:O35" si="11">L8*($B$34/$B$16)^5*($B$35/$B$20)^3</f>
        <v>15.95192809115329</v>
      </c>
      <c r="M35" s="6">
        <f t="shared" si="11"/>
        <v>15.836540415475589</v>
      </c>
      <c r="N35" s="6">
        <f t="shared" si="11"/>
        <v>15.640883052369929</v>
      </c>
      <c r="O35" s="6">
        <f t="shared" si="11"/>
        <v>15.338199439360309</v>
      </c>
    </row>
    <row r="38" spans="1:15" ht="13.5" thickBot="1" x14ac:dyDescent="0.25">
      <c r="A38" s="9" t="s">
        <v>30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  <c r="L38" s="3">
        <v>9</v>
      </c>
      <c r="M38" s="3">
        <v>10</v>
      </c>
      <c r="N38" s="3">
        <v>11</v>
      </c>
      <c r="O38" s="3">
        <v>12</v>
      </c>
    </row>
    <row r="39" spans="1:15" x14ac:dyDescent="0.2">
      <c r="A39" s="9" t="s">
        <v>36</v>
      </c>
      <c r="B39" s="1"/>
      <c r="C39" s="4" t="s">
        <v>1</v>
      </c>
      <c r="D39" s="5">
        <f>D6*($B$40/$B$16)^3*($B$41/$B$20)</f>
        <v>0</v>
      </c>
      <c r="E39" s="5">
        <f t="shared" ref="E39:K39" si="12">E6*($B$40/$B$16)^3*($B$41/$B$20)</f>
        <v>5033.1858407079644</v>
      </c>
      <c r="F39" s="5">
        <f t="shared" si="12"/>
        <v>11510.742865044247</v>
      </c>
      <c r="G39" s="5">
        <f t="shared" si="12"/>
        <v>16478.533600663715</v>
      </c>
      <c r="H39" s="5">
        <f t="shared" si="12"/>
        <v>18597.518860619472</v>
      </c>
      <c r="I39" s="5">
        <f t="shared" si="12"/>
        <v>22210.043418141595</v>
      </c>
      <c r="J39" s="5">
        <f t="shared" si="12"/>
        <v>25022.36944137168</v>
      </c>
      <c r="K39" s="5">
        <f t="shared" si="12"/>
        <v>30351.597206858409</v>
      </c>
      <c r="L39" s="5">
        <f t="shared" ref="L39:O39" si="13">L6*($B$40/$B$16)^3*($B$41/$B$20)</f>
        <v>30332.516399336284</v>
      </c>
      <c r="M39" s="5">
        <f t="shared" si="13"/>
        <v>30331.011476769912</v>
      </c>
      <c r="N39" s="5">
        <f t="shared" si="13"/>
        <v>30699.527682522119</v>
      </c>
      <c r="O39" s="5">
        <f t="shared" si="13"/>
        <v>29859.974668141593</v>
      </c>
    </row>
    <row r="40" spans="1:15" x14ac:dyDescent="0.2">
      <c r="A40" s="9" t="s">
        <v>29</v>
      </c>
      <c r="B40" s="1">
        <v>38</v>
      </c>
      <c r="C40" s="4" t="s">
        <v>2</v>
      </c>
      <c r="D40" s="6">
        <f>D7*($B$40/$B$16)^2*($B$41/$B$20)^2</f>
        <v>5.83588671783225</v>
      </c>
      <c r="E40" s="6">
        <f t="shared" ref="E40:K40" si="14">E7*($B$40/$B$16)^2*($B$41/$B$20)^2</f>
        <v>4.2362912620408801</v>
      </c>
      <c r="F40" s="6">
        <f t="shared" si="14"/>
        <v>3.3387806895606547</v>
      </c>
      <c r="G40" s="6">
        <f t="shared" si="14"/>
        <v>2.6387638029602947</v>
      </c>
      <c r="H40" s="6">
        <f t="shared" si="14"/>
        <v>2.295476348970162</v>
      </c>
      <c r="I40" s="6">
        <f t="shared" si="14"/>
        <v>1.9294409311614067</v>
      </c>
      <c r="J40" s="6">
        <f t="shared" si="14"/>
        <v>1.6750773357349831</v>
      </c>
      <c r="K40" s="6">
        <f t="shared" si="14"/>
        <v>0.82719868431357191</v>
      </c>
      <c r="L40" s="6">
        <f t="shared" ref="L40:O40" si="15">L7*($B$40/$B$16)^2*($B$41/$B$20)^2</f>
        <v>0.44358529446315292</v>
      </c>
      <c r="M40" s="6">
        <f t="shared" si="15"/>
        <v>0.34018545892395646</v>
      </c>
      <c r="N40" s="6">
        <f t="shared" si="15"/>
        <v>0.23058163325240816</v>
      </c>
      <c r="O40" s="6">
        <f t="shared" si="15"/>
        <v>7.0311888166653624E-2</v>
      </c>
    </row>
    <row r="41" spans="1:15" x14ac:dyDescent="0.2">
      <c r="A41" s="9" t="s">
        <v>31</v>
      </c>
      <c r="B41" s="1">
        <v>1300</v>
      </c>
      <c r="C41" s="4" t="s">
        <v>3</v>
      </c>
      <c r="D41" s="6">
        <f t="shared" ref="D41:J41" si="16">D8*($B$40/$B$16)^5*($B$41/$B$20)^3</f>
        <v>23.140642569963923</v>
      </c>
      <c r="E41" s="6">
        <f t="shared" si="16"/>
        <v>17.949629942309574</v>
      </c>
      <c r="F41" s="6">
        <f t="shared" si="16"/>
        <v>15.382910518215329</v>
      </c>
      <c r="G41" s="6">
        <f t="shared" si="16"/>
        <v>14.358632813764576</v>
      </c>
      <c r="H41" s="6">
        <f t="shared" si="16"/>
        <v>14.105575969135566</v>
      </c>
      <c r="I41" s="6">
        <f t="shared" si="16"/>
        <v>13.948921731984271</v>
      </c>
      <c r="J41" s="6">
        <f t="shared" si="16"/>
        <v>14.006495511450131</v>
      </c>
      <c r="K41" s="6">
        <f>K8*($B$40/$B$16)^5*($B$41/$B$20)^3</f>
        <v>13.250002827770816</v>
      </c>
      <c r="L41" s="6">
        <f t="shared" ref="L41:O41" si="17">L8*($B$40/$B$16)^5*($B$41/$B$20)^3</f>
        <v>12.772006565693795</v>
      </c>
      <c r="M41" s="6">
        <f t="shared" si="17"/>
        <v>12.679620733527649</v>
      </c>
      <c r="N41" s="6">
        <f t="shared" si="17"/>
        <v>12.522966496376359</v>
      </c>
      <c r="O41" s="6">
        <f t="shared" si="17"/>
        <v>12.280621052578205</v>
      </c>
    </row>
    <row r="44" spans="1:15" ht="13.5" thickBot="1" x14ac:dyDescent="0.25">
      <c r="A44" s="9" t="s">
        <v>30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  <c r="L44" s="3">
        <v>9</v>
      </c>
      <c r="M44" s="3">
        <v>10</v>
      </c>
      <c r="N44" s="3">
        <v>11</v>
      </c>
      <c r="O44" s="3">
        <v>12</v>
      </c>
    </row>
    <row r="45" spans="1:15" x14ac:dyDescent="0.2">
      <c r="A45" s="9" t="s">
        <v>39</v>
      </c>
      <c r="B45" s="1"/>
      <c r="C45" s="4" t="s">
        <v>1</v>
      </c>
      <c r="D45" s="5">
        <f>D6*($B$46/$B$16)^3*($B$47/$B$20)</f>
        <v>0</v>
      </c>
      <c r="E45" s="5">
        <f t="shared" ref="E45:K45" si="18">E6*($B$46/$B$16)^3*($B$47/$B$20)</f>
        <v>4646.0176991150438</v>
      </c>
      <c r="F45" s="5">
        <f t="shared" si="18"/>
        <v>10625.301106194689</v>
      </c>
      <c r="G45" s="5">
        <f t="shared" si="18"/>
        <v>15210.954092920352</v>
      </c>
      <c r="H45" s="5">
        <f t="shared" si="18"/>
        <v>17166.940486725664</v>
      </c>
      <c r="I45" s="5">
        <f t="shared" si="18"/>
        <v>20501.578539823007</v>
      </c>
      <c r="J45" s="5">
        <f t="shared" si="18"/>
        <v>23097.571792035396</v>
      </c>
      <c r="K45" s="5">
        <f t="shared" si="18"/>
        <v>28016.858960176993</v>
      </c>
      <c r="L45" s="5">
        <f t="shared" ref="L45:O45" si="19">L6*($B$46/$B$16)^3*($B$47/$B$20)</f>
        <v>27999.245907079647</v>
      </c>
      <c r="M45" s="5">
        <f t="shared" si="19"/>
        <v>27997.856747787609</v>
      </c>
      <c r="N45" s="5">
        <f t="shared" si="19"/>
        <v>28338.025553097341</v>
      </c>
      <c r="O45" s="5">
        <f t="shared" si="19"/>
        <v>27563.053539823006</v>
      </c>
    </row>
    <row r="46" spans="1:15" x14ac:dyDescent="0.2">
      <c r="A46" s="9" t="s">
        <v>29</v>
      </c>
      <c r="B46" s="1">
        <v>38</v>
      </c>
      <c r="C46" s="4" t="s">
        <v>2</v>
      </c>
      <c r="D46" s="6">
        <f>D7*($B$46/$B$16)^2*($B$47/$B$20)^2</f>
        <v>4.9725898660819174</v>
      </c>
      <c r="E46" s="6">
        <f t="shared" ref="E46:K46" si="20">E7*($B$46/$B$16)^2*($B$47/$B$20)^2</f>
        <v>3.6096209570052471</v>
      </c>
      <c r="F46" s="6">
        <f t="shared" si="20"/>
        <v>2.844878220690735</v>
      </c>
      <c r="G46" s="6">
        <f t="shared" si="20"/>
        <v>2.2484141279661682</v>
      </c>
      <c r="H46" s="6">
        <f t="shared" si="20"/>
        <v>1.9559088417260551</v>
      </c>
      <c r="I46" s="6">
        <f t="shared" si="20"/>
        <v>1.6440206750724411</v>
      </c>
      <c r="J46" s="6">
        <f t="shared" si="20"/>
        <v>1.4272848304487431</v>
      </c>
      <c r="K46" s="6">
        <f t="shared" si="20"/>
        <v>0.70483201503641635</v>
      </c>
      <c r="L46" s="6">
        <f t="shared" ref="L46:O46" si="21">L7*($B$46/$B$16)^2*($B$47/$B$20)^2</f>
        <v>0.37796616806327826</v>
      </c>
      <c r="M46" s="6">
        <f t="shared" si="21"/>
        <v>0.28986216618372623</v>
      </c>
      <c r="N46" s="6">
        <f t="shared" si="21"/>
        <v>0.19647192419140103</v>
      </c>
      <c r="O46" s="6">
        <f t="shared" si="21"/>
        <v>5.9910721278095387E-2</v>
      </c>
    </row>
    <row r="47" spans="1:15" x14ac:dyDescent="0.2">
      <c r="A47" s="9" t="s">
        <v>31</v>
      </c>
      <c r="B47" s="1">
        <v>1200</v>
      </c>
      <c r="C47" s="4" t="s">
        <v>3</v>
      </c>
      <c r="D47" s="6">
        <f t="shared" ref="D47:J47" si="22">D8*($B$46/$B$16)^5*($B$47/$B$20)^3</f>
        <v>18.200742085069486</v>
      </c>
      <c r="E47" s="6">
        <f t="shared" si="22"/>
        <v>14.117870068416451</v>
      </c>
      <c r="F47" s="6">
        <f t="shared" si="22"/>
        <v>12.099075728482516</v>
      </c>
      <c r="G47" s="6">
        <f t="shared" si="22"/>
        <v>11.293453574048787</v>
      </c>
      <c r="H47" s="6">
        <f t="shared" si="22"/>
        <v>11.09441751236516</v>
      </c>
      <c r="I47" s="6">
        <f t="shared" si="22"/>
        <v>10.971204712275293</v>
      </c>
      <c r="J47" s="6">
        <f t="shared" si="22"/>
        <v>11.016488049060458</v>
      </c>
      <c r="K47" s="6">
        <f>K8*($B$46/$B$16)^5*($B$47/$B$20)^3</f>
        <v>10.421486065720513</v>
      </c>
      <c r="L47" s="6">
        <f t="shared" ref="L47:O47" si="23">L8*($B$46/$B$16)^5*($B$47/$B$20)^3</f>
        <v>10.045529060318104</v>
      </c>
      <c r="M47" s="6">
        <f t="shared" si="23"/>
        <v>9.9728651012907488</v>
      </c>
      <c r="N47" s="6">
        <f t="shared" si="23"/>
        <v>9.8496523012008872</v>
      </c>
      <c r="O47" s="6">
        <f t="shared" si="23"/>
        <v>9.6590410463610095</v>
      </c>
    </row>
    <row r="50" spans="1:15" ht="13.5" thickBot="1" x14ac:dyDescent="0.25">
      <c r="A50" s="9" t="s">
        <v>30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  <c r="L50" s="3">
        <v>9</v>
      </c>
      <c r="M50" s="3">
        <v>10</v>
      </c>
      <c r="N50" s="3">
        <v>11</v>
      </c>
      <c r="O50" s="3">
        <v>12</v>
      </c>
    </row>
    <row r="51" spans="1:15" x14ac:dyDescent="0.2">
      <c r="A51" s="9" t="s">
        <v>34</v>
      </c>
      <c r="B51" s="1"/>
      <c r="C51" s="4" t="s">
        <v>1</v>
      </c>
      <c r="D51" s="5">
        <f>D6*($B$52/$B$16)^3*($B$53/$B$20)</f>
        <v>0</v>
      </c>
      <c r="E51" s="5">
        <f t="shared" ref="E51:K51" si="24">E6*($B$52/$B$16)^3*($B$53/$B$20)</f>
        <v>4258.8495575221241</v>
      </c>
      <c r="F51" s="5">
        <f t="shared" si="24"/>
        <v>9739.8593473451328</v>
      </c>
      <c r="G51" s="5">
        <f t="shared" si="24"/>
        <v>13943.374585176991</v>
      </c>
      <c r="H51" s="5">
        <f t="shared" si="24"/>
        <v>15736.362112831861</v>
      </c>
      <c r="I51" s="5">
        <f t="shared" si="24"/>
        <v>18793.113661504427</v>
      </c>
      <c r="J51" s="5">
        <f t="shared" si="24"/>
        <v>21172.774142699116</v>
      </c>
      <c r="K51" s="5">
        <f t="shared" si="24"/>
        <v>25682.12071349558</v>
      </c>
      <c r="L51" s="5">
        <f t="shared" ref="L51:O51" si="25">L6*($B$52/$B$16)^3*($B$53/$B$20)</f>
        <v>25665.975414823013</v>
      </c>
      <c r="M51" s="5">
        <f t="shared" si="25"/>
        <v>25664.70201880531</v>
      </c>
      <c r="N51" s="5">
        <f t="shared" si="25"/>
        <v>25976.523423672566</v>
      </c>
      <c r="O51" s="5">
        <f t="shared" si="25"/>
        <v>25266.132411504426</v>
      </c>
    </row>
    <row r="52" spans="1:15" x14ac:dyDescent="0.2">
      <c r="A52" s="9" t="s">
        <v>29</v>
      </c>
      <c r="B52" s="1">
        <v>38</v>
      </c>
      <c r="C52" s="4" t="s">
        <v>2</v>
      </c>
      <c r="D52" s="6">
        <f>D7*($B$52/$B$16)^2*($B$53/$B$20)^2</f>
        <v>4.178356762471612</v>
      </c>
      <c r="E52" s="6">
        <f t="shared" ref="E52:K52" si="26">E7*($B$52/$B$16)^2*($B$53/$B$20)^2</f>
        <v>3.033084276372465</v>
      </c>
      <c r="F52" s="6">
        <f t="shared" si="26"/>
        <v>2.3904879493304101</v>
      </c>
      <c r="G52" s="6">
        <f t="shared" si="26"/>
        <v>1.8892924269715721</v>
      </c>
      <c r="H52" s="6">
        <f t="shared" si="26"/>
        <v>1.6435067350614772</v>
      </c>
      <c r="I52" s="6">
        <f t="shared" si="26"/>
        <v>1.3814340394705931</v>
      </c>
      <c r="J52" s="6">
        <f t="shared" si="26"/>
        <v>1.1993157255854023</v>
      </c>
      <c r="K52" s="6">
        <f t="shared" si="26"/>
        <v>0.59225467930143327</v>
      </c>
      <c r="L52" s="6">
        <f t="shared" ref="L52:O52" si="27">L7*($B$52/$B$16)^2*($B$53/$B$20)^2</f>
        <v>0.31759657177539358</v>
      </c>
      <c r="M52" s="6">
        <f t="shared" si="27"/>
        <v>0.24356473686271443</v>
      </c>
      <c r="N52" s="6">
        <f t="shared" si="27"/>
        <v>0.16509099185527451</v>
      </c>
      <c r="O52" s="6">
        <f t="shared" si="27"/>
        <v>5.0341647740621831E-2</v>
      </c>
    </row>
    <row r="53" spans="1:15" x14ac:dyDescent="0.2">
      <c r="A53" s="9" t="s">
        <v>31</v>
      </c>
      <c r="B53" s="1">
        <v>1100</v>
      </c>
      <c r="C53" s="4" t="s">
        <v>3</v>
      </c>
      <c r="D53" s="6">
        <f t="shared" ref="D53:J53" si="28">D8*($B$52/$B$16)^5*($B$53/$B$20)^3</f>
        <v>14.019205853719612</v>
      </c>
      <c r="E53" s="6">
        <f t="shared" si="28"/>
        <v>10.87435478070735</v>
      </c>
      <c r="F53" s="6">
        <f t="shared" si="28"/>
        <v>9.3193690941031448</v>
      </c>
      <c r="G53" s="6">
        <f t="shared" si="28"/>
        <v>8.6988348999183671</v>
      </c>
      <c r="H53" s="6">
        <f t="shared" si="28"/>
        <v>8.5455264519433047</v>
      </c>
      <c r="I53" s="6">
        <f t="shared" si="28"/>
        <v>8.4506212222444557</v>
      </c>
      <c r="J53" s="6">
        <f t="shared" si="28"/>
        <v>8.4855009220483062</v>
      </c>
      <c r="K53" s="6">
        <f>K8*($B$52/$B$16)^5*($B$53/$B$20)^3</f>
        <v>8.0271978897419025</v>
      </c>
      <c r="L53" s="6">
        <f t="shared" ref="L53:O53" si="29">L8*($B$52/$B$16)^5*($B$53/$B$20)^3</f>
        <v>7.7376152657890058</v>
      </c>
      <c r="M53" s="6">
        <f t="shared" si="29"/>
        <v>7.6816455149409668</v>
      </c>
      <c r="N53" s="6">
        <f t="shared" si="29"/>
        <v>7.5867402852421204</v>
      </c>
      <c r="O53" s="6">
        <f t="shared" si="29"/>
        <v>7.4399210837421919</v>
      </c>
    </row>
    <row r="56" spans="1:15" ht="13.5" thickBot="1" x14ac:dyDescent="0.25">
      <c r="A56" s="9" t="s">
        <v>30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  <c r="L56" s="3">
        <v>9</v>
      </c>
      <c r="M56" s="3">
        <v>10</v>
      </c>
      <c r="N56" s="3">
        <v>11</v>
      </c>
      <c r="O56" s="3">
        <v>12</v>
      </c>
    </row>
    <row r="57" spans="1:15" x14ac:dyDescent="0.2">
      <c r="A57" s="9" t="s">
        <v>35</v>
      </c>
      <c r="B57" s="1"/>
      <c r="C57" s="4" t="s">
        <v>1</v>
      </c>
      <c r="D57" s="5">
        <f>D6*($B$58/$B$16)^3*($B$59/$B$20)</f>
        <v>0</v>
      </c>
      <c r="E57" s="5">
        <f t="shared" ref="E57:K57" si="30">E6*($B$58/$B$16)^3*($B$59/$B$20)</f>
        <v>3871.6814159292039</v>
      </c>
      <c r="F57" s="5">
        <f t="shared" si="30"/>
        <v>8854.4175884955748</v>
      </c>
      <c r="G57" s="5">
        <f t="shared" si="30"/>
        <v>12675.795077433628</v>
      </c>
      <c r="H57" s="5">
        <f t="shared" si="30"/>
        <v>14305.783738938055</v>
      </c>
      <c r="I57" s="5">
        <f t="shared" si="30"/>
        <v>17084.648783185843</v>
      </c>
      <c r="J57" s="5">
        <f t="shared" si="30"/>
        <v>19247.976493362832</v>
      </c>
      <c r="K57" s="5">
        <f t="shared" si="30"/>
        <v>23347.382466814161</v>
      </c>
      <c r="L57" s="5">
        <f t="shared" ref="L57:O57" si="31">L6*($B$58/$B$16)^3*($B$59/$B$20)</f>
        <v>23332.704922566372</v>
      </c>
      <c r="M57" s="5">
        <f t="shared" si="31"/>
        <v>23331.547289823011</v>
      </c>
      <c r="N57" s="5">
        <f t="shared" si="31"/>
        <v>23615.021294247785</v>
      </c>
      <c r="O57" s="5">
        <f t="shared" si="31"/>
        <v>22969.211283185843</v>
      </c>
    </row>
    <row r="58" spans="1:15" x14ac:dyDescent="0.2">
      <c r="A58" s="9" t="s">
        <v>29</v>
      </c>
      <c r="B58" s="1">
        <v>38</v>
      </c>
      <c r="C58" s="4" t="s">
        <v>2</v>
      </c>
      <c r="D58" s="6">
        <f>D7*($B$58/$B$16)^2*($B$59/$B$20)^2</f>
        <v>3.453187407001332</v>
      </c>
      <c r="E58" s="6">
        <f t="shared" ref="E58:K58" si="32">E7*($B$58/$B$16)^2*($B$59/$B$20)^2</f>
        <v>2.506681220142533</v>
      </c>
      <c r="F58" s="6">
        <f t="shared" si="32"/>
        <v>1.9756098754796776</v>
      </c>
      <c r="G58" s="6">
        <f t="shared" si="32"/>
        <v>1.5613986999765059</v>
      </c>
      <c r="H58" s="6">
        <f t="shared" si="32"/>
        <v>1.3582700289764273</v>
      </c>
      <c r="I58" s="6">
        <f t="shared" si="32"/>
        <v>1.1416810243558622</v>
      </c>
      <c r="J58" s="6">
        <f t="shared" si="32"/>
        <v>0.99117002114496056</v>
      </c>
      <c r="K58" s="6">
        <f t="shared" si="32"/>
        <v>0.48946667710862252</v>
      </c>
      <c r="L58" s="6">
        <f t="shared" ref="L58:O58" si="33">L7*($B$58/$B$16)^2*($B$59/$B$20)^2</f>
        <v>0.26247650559949881</v>
      </c>
      <c r="M58" s="6">
        <f t="shared" si="33"/>
        <v>0.201293170960921</v>
      </c>
      <c r="N58" s="6">
        <f t="shared" si="33"/>
        <v>0.13643883624402853</v>
      </c>
      <c r="O58" s="6">
        <f t="shared" si="33"/>
        <v>4.1604667554232914E-2</v>
      </c>
    </row>
    <row r="59" spans="1:15" x14ac:dyDescent="0.2">
      <c r="A59" s="9" t="s">
        <v>31</v>
      </c>
      <c r="B59" s="1">
        <v>1000</v>
      </c>
      <c r="C59" s="4" t="s">
        <v>3</v>
      </c>
      <c r="D59" s="6">
        <f t="shared" ref="D59:J59" si="34">D8*($B$58/$B$16)^5*($B$59/$B$20)^3</f>
        <v>10.532836854785584</v>
      </c>
      <c r="E59" s="6">
        <f t="shared" si="34"/>
        <v>8.1700636970002627</v>
      </c>
      <c r="F59" s="6">
        <f t="shared" si="34"/>
        <v>7.0017799354644206</v>
      </c>
      <c r="G59" s="6">
        <f t="shared" si="34"/>
        <v>6.535563410907864</v>
      </c>
      <c r="H59" s="6">
        <f t="shared" si="34"/>
        <v>6.420380504840951</v>
      </c>
      <c r="I59" s="6">
        <f t="shared" si="34"/>
        <v>6.349076801085241</v>
      </c>
      <c r="J59" s="6">
        <f t="shared" si="34"/>
        <v>6.3752824357988773</v>
      </c>
      <c r="K59" s="6">
        <f>K8*($B$58/$B$16)^5*($B$59/$B$20)^3</f>
        <v>6.0309525843290022</v>
      </c>
      <c r="L59" s="6">
        <f t="shared" ref="L59:O59" si="35">L8*($B$58/$B$16)^5*($B$59/$B$20)^3</f>
        <v>5.8133848728692756</v>
      </c>
      <c r="M59" s="6">
        <f t="shared" si="35"/>
        <v>5.7713339706543705</v>
      </c>
      <c r="N59" s="6">
        <f t="shared" si="35"/>
        <v>5.7000302668986622</v>
      </c>
      <c r="O59" s="6">
        <f t="shared" si="35"/>
        <v>5.5897228277552156</v>
      </c>
    </row>
  </sheetData>
  <phoneticPr fontId="0" type="noConversion"/>
  <printOptions horizontalCentered="1" verticalCentered="1"/>
  <pageMargins left="0" right="0" top="0.5" bottom="0" header="0.5" footer="0.5"/>
  <pageSetup scale="65" fitToHeight="3" orientation="portrait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38</vt:lpstr>
      <vt:lpstr>datasheet</vt:lpstr>
      <vt:lpstr>'38'!Print_Area</vt:lpstr>
      <vt:lpstr>datasheet!Print_Area</vt:lpstr>
    </vt:vector>
  </TitlesOfParts>
  <Company>American Metal &amp; Plastics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 Springman</dc:creator>
  <cp:lastModifiedBy>Gil</cp:lastModifiedBy>
  <cp:lastPrinted>2008-08-26T16:07:11Z</cp:lastPrinted>
  <dcterms:created xsi:type="dcterms:W3CDTF">1998-01-06T13:15:37Z</dcterms:created>
  <dcterms:modified xsi:type="dcterms:W3CDTF">2016-10-17T18:39:31Z</dcterms:modified>
</cp:coreProperties>
</file>