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8" sheetId="1" r:id="rId1"/>
    <sheet name="datasheet" sheetId="2" r:id="rId2"/>
  </sheets>
  <externalReferences>
    <externalReference r:id="rId5"/>
  </externalReferences>
  <definedNames>
    <definedName name="_xlnm.Print_Area" localSheetId="0">'38'!$A$1:$J$55</definedName>
    <definedName name="_xlnm.Print_Area" localSheetId="1">'datasheet'!$A$1:$P$67</definedName>
  </definedNames>
  <calcPr fullCalcOnLoad="1"/>
</workbook>
</file>

<file path=xl/sharedStrings.xml><?xml version="1.0" encoding="utf-8"?>
<sst xmlns="http://schemas.openxmlformats.org/spreadsheetml/2006/main" count="85" uniqueCount="47">
  <si>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</si>
  <si>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</si>
  <si>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</si>
  <si>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</si>
  <si>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</si>
  <si>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</si>
  <si>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</si>
  <si>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</si>
  <si>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</si>
  <si>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</si>
  <si>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</si>
  <si>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</si>
  <si>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</si>
  <si>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</si>
  <si>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</si>
  <si>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</si>
  <si>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</si>
  <si>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</si>
  <si>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</si>
  <si>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</si>
  <si>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</si>
  <si>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</si>
  <si>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</si>
  <si>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</si>
  <si>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</si>
  <si>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</si>
  <si>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</si>
  <si>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</si>
  <si>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</si>
  <si>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</si>
  <si>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</si>
  <si>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</si>
  <si>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</si>
  <si>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</si>
  <si>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</si>
  <si>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</si>
  <si>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</si>
  <si>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</si>
  <si>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CW</t>
  </si>
  <si>
    <t>368FL/38/1800</t>
  </si>
  <si>
    <t>Total P</t>
  </si>
  <si>
    <t>Total Eff</t>
  </si>
  <si>
    <t>Thrust</t>
  </si>
  <si>
    <t>Sound Power</t>
  </si>
  <si>
    <t>FP</t>
  </si>
  <si>
    <t>21611200-38</t>
  </si>
  <si>
    <t>Torque no thrust Labow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</si>
</sst>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8"/>
          <c:w val="0.9165"/>
          <c:h val="0.602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datasheet!$D$27:$O$27</c:f>
              <c:numCache>
                <c:ptCount val="12"/>
                <c:pt idx="0">
                  <c:v>0</c:v>
                </c:pt>
                <c:pt idx="1">
                  <c:v>5807.522123893806</c:v>
                </c:pt>
                <c:pt idx="2">
                  <c:v>13281.626382743363</c:v>
                </c:pt>
                <c:pt idx="3">
                  <c:v>19013.69261615044</c:v>
                </c:pt>
                <c:pt idx="4">
                  <c:v>21458.67560840708</c:v>
                </c:pt>
                <c:pt idx="5">
                  <c:v>25626.973174778763</c:v>
                </c:pt>
                <c:pt idx="6">
                  <c:v>28871.964740044248</c:v>
                </c:pt>
                <c:pt idx="7">
                  <c:v>35021.07370022124</c:v>
                </c:pt>
                <c:pt idx="8">
                  <c:v>34999.05738384956</c:v>
                </c:pt>
                <c:pt idx="9">
                  <c:v>34997.32093473452</c:v>
                </c:pt>
                <c:pt idx="10">
                  <c:v>35422.53194137168</c:v>
                </c:pt>
                <c:pt idx="11">
                  <c:v>34453.81692477876</c:v>
                </c:pt>
              </c:numCache>
            </c:numRef>
          </c:xVal>
          <c:yVal>
            <c:numRef>
              <c:f>datasheet!$D$29:$O$29</c:f>
              <c:numCache>
                <c:ptCount val="12"/>
                <c:pt idx="0">
                  <c:v>35.54832438490135</c:v>
                </c:pt>
                <c:pt idx="1">
                  <c:v>27.573964977375887</c:v>
                </c:pt>
                <c:pt idx="2">
                  <c:v>23.63100728219242</c:v>
                </c:pt>
                <c:pt idx="3">
                  <c:v>22.057526511814043</c:v>
                </c:pt>
                <c:pt idx="4">
                  <c:v>21.668784203838207</c:v>
                </c:pt>
                <c:pt idx="5">
                  <c:v>21.428134203662687</c:v>
                </c:pt>
                <c:pt idx="6">
                  <c:v>21.516578220821213</c:v>
                </c:pt>
                <c:pt idx="7">
                  <c:v>20.35446497211038</c:v>
                </c:pt>
                <c:pt idx="8">
                  <c:v>19.620173945933804</c:v>
                </c:pt>
                <c:pt idx="9">
                  <c:v>19.4782521509585</c:v>
                </c:pt>
                <c:pt idx="10">
                  <c:v>19.237602150782987</c:v>
                </c:pt>
                <c:pt idx="11">
                  <c:v>18.86531454367385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datasheet!$D$33:$O$33</c:f>
              <c:numCache>
                <c:ptCount val="12"/>
                <c:pt idx="0">
                  <c:v>0</c:v>
                </c:pt>
                <c:pt idx="1">
                  <c:v>5420.353982300885</c:v>
                </c:pt>
                <c:pt idx="2">
                  <c:v>12396.184623893805</c:v>
                </c:pt>
                <c:pt idx="3">
                  <c:v>17746.11310840708</c:v>
                </c:pt>
                <c:pt idx="4">
                  <c:v>20028.097234513276</c:v>
                </c:pt>
                <c:pt idx="5">
                  <c:v>23918.50829646018</c:v>
                </c:pt>
                <c:pt idx="6">
                  <c:v>26947.167090707964</c:v>
                </c:pt>
                <c:pt idx="7">
                  <c:v>32686.335453539825</c:v>
                </c:pt>
                <c:pt idx="8">
                  <c:v>32665.78689159292</c:v>
                </c:pt>
                <c:pt idx="9">
                  <c:v>32664.16620575221</c:v>
                </c:pt>
                <c:pt idx="10">
                  <c:v>33061.0298119469</c:v>
                </c:pt>
                <c:pt idx="11">
                  <c:v>32156.895796460176</c:v>
                </c:pt>
              </c:numCache>
            </c:numRef>
          </c:xVal>
          <c:yVal>
            <c:numRef>
              <c:f>datasheet!$D$35:$O$35</c:f>
              <c:numCache>
                <c:ptCount val="12"/>
                <c:pt idx="0">
                  <c:v>28.90210432953164</c:v>
                </c:pt>
                <c:pt idx="1">
                  <c:v>22.41865478456872</c:v>
                </c:pt>
                <c:pt idx="2">
                  <c:v>19.21288414291437</c:v>
                </c:pt>
                <c:pt idx="3">
                  <c:v>17.93358599953118</c:v>
                </c:pt>
                <c:pt idx="4">
                  <c:v>17.617524105283568</c:v>
                </c:pt>
                <c:pt idx="5">
                  <c:v>17.421866742177897</c:v>
                </c:pt>
                <c:pt idx="6">
                  <c:v>17.493775003832116</c:v>
                </c:pt>
                <c:pt idx="7">
                  <c:v>16.54893389139878</c:v>
                </c:pt>
                <c:pt idx="8">
                  <c:v>15.95192809115329</c:v>
                </c:pt>
                <c:pt idx="9">
                  <c:v>15.83654041547559</c:v>
                </c:pt>
                <c:pt idx="10">
                  <c:v>15.64088305236993</c:v>
                </c:pt>
                <c:pt idx="11">
                  <c:v>15.33819943936031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datasheet!$D$39:$O$39</c:f>
              <c:numCache>
                <c:ptCount val="12"/>
                <c:pt idx="0">
                  <c:v>0</c:v>
                </c:pt>
                <c:pt idx="1">
                  <c:v>5033.185840707964</c:v>
                </c:pt>
                <c:pt idx="2">
                  <c:v>11510.742865044247</c:v>
                </c:pt>
                <c:pt idx="3">
                  <c:v>16478.533600663715</c:v>
                </c:pt>
                <c:pt idx="4">
                  <c:v>18597.51886061947</c:v>
                </c:pt>
                <c:pt idx="5">
                  <c:v>22210.043418141595</c:v>
                </c:pt>
                <c:pt idx="6">
                  <c:v>25022.36944137168</c:v>
                </c:pt>
                <c:pt idx="7">
                  <c:v>30351.59720685841</c:v>
                </c:pt>
                <c:pt idx="8">
                  <c:v>30332.516399336284</c:v>
                </c:pt>
                <c:pt idx="9">
                  <c:v>30331.011476769912</c:v>
                </c:pt>
                <c:pt idx="10">
                  <c:v>30699.52768252212</c:v>
                </c:pt>
                <c:pt idx="11">
                  <c:v>29859.974668141593</c:v>
                </c:pt>
              </c:numCache>
            </c:numRef>
          </c:xVal>
          <c:yVal>
            <c:numRef>
              <c:f>datasheet!$D$41:$O$41</c:f>
              <c:numCache>
                <c:ptCount val="12"/>
                <c:pt idx="0">
                  <c:v>23.140642569963923</c:v>
                </c:pt>
                <c:pt idx="1">
                  <c:v>17.949629942309574</c:v>
                </c:pt>
                <c:pt idx="2">
                  <c:v>15.38291051821533</c:v>
                </c:pt>
                <c:pt idx="3">
                  <c:v>14.358632813764576</c:v>
                </c:pt>
                <c:pt idx="4">
                  <c:v>14.105575969135566</c:v>
                </c:pt>
                <c:pt idx="5">
                  <c:v>13.94892173198427</c:v>
                </c:pt>
                <c:pt idx="6">
                  <c:v>14.006495511450131</c:v>
                </c:pt>
                <c:pt idx="7">
                  <c:v>13.250002827770816</c:v>
                </c:pt>
                <c:pt idx="8">
                  <c:v>12.772006565693795</c:v>
                </c:pt>
                <c:pt idx="9">
                  <c:v>12.67962073352765</c:v>
                </c:pt>
                <c:pt idx="10">
                  <c:v>12.522966496376359</c:v>
                </c:pt>
                <c:pt idx="11">
                  <c:v>12.280621052578205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datasheet!$D$45:$O$45</c:f>
              <c:numCache>
                <c:ptCount val="12"/>
                <c:pt idx="0">
                  <c:v>0</c:v>
                </c:pt>
                <c:pt idx="1">
                  <c:v>4646.017699115044</c:v>
                </c:pt>
                <c:pt idx="2">
                  <c:v>10625.301106194689</c:v>
                </c:pt>
                <c:pt idx="3">
                  <c:v>15210.954092920352</c:v>
                </c:pt>
                <c:pt idx="4">
                  <c:v>17166.940486725664</c:v>
                </c:pt>
                <c:pt idx="5">
                  <c:v>20501.578539823007</c:v>
                </c:pt>
                <c:pt idx="6">
                  <c:v>23097.571792035396</c:v>
                </c:pt>
                <c:pt idx="7">
                  <c:v>28016.858960176993</c:v>
                </c:pt>
                <c:pt idx="8">
                  <c:v>27999.245907079647</c:v>
                </c:pt>
                <c:pt idx="9">
                  <c:v>27997.85674778761</c:v>
                </c:pt>
                <c:pt idx="10">
                  <c:v>28338.02555309734</c:v>
                </c:pt>
                <c:pt idx="11">
                  <c:v>27563.053539823006</c:v>
                </c:pt>
              </c:numCache>
            </c:numRef>
          </c:xVal>
          <c:yVal>
            <c:numRef>
              <c:f>datasheet!$D$47:$O$47</c:f>
              <c:numCache>
                <c:ptCount val="12"/>
                <c:pt idx="0">
                  <c:v>18.200742085069486</c:v>
                </c:pt>
                <c:pt idx="1">
                  <c:v>14.117870068416451</c:v>
                </c:pt>
                <c:pt idx="2">
                  <c:v>12.099075728482516</c:v>
                </c:pt>
                <c:pt idx="3">
                  <c:v>11.293453574048787</c:v>
                </c:pt>
                <c:pt idx="4">
                  <c:v>11.09441751236516</c:v>
                </c:pt>
                <c:pt idx="5">
                  <c:v>10.971204712275293</c:v>
                </c:pt>
                <c:pt idx="6">
                  <c:v>11.016488049060458</c:v>
                </c:pt>
                <c:pt idx="7">
                  <c:v>10.421486065720513</c:v>
                </c:pt>
                <c:pt idx="8">
                  <c:v>10.045529060318104</c:v>
                </c:pt>
                <c:pt idx="9">
                  <c:v>9.972865101290749</c:v>
                </c:pt>
                <c:pt idx="10">
                  <c:v>9.849652301200887</c:v>
                </c:pt>
                <c:pt idx="11">
                  <c:v>9.65904104636101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datasheet!$D$51:$O$51</c:f>
              <c:numCache>
                <c:ptCount val="12"/>
                <c:pt idx="0">
                  <c:v>0</c:v>
                </c:pt>
                <c:pt idx="1">
                  <c:v>4258.849557522124</c:v>
                </c:pt>
                <c:pt idx="2">
                  <c:v>9739.859347345133</c:v>
                </c:pt>
                <c:pt idx="3">
                  <c:v>13943.37458517699</c:v>
                </c:pt>
                <c:pt idx="4">
                  <c:v>15736.362112831861</c:v>
                </c:pt>
                <c:pt idx="5">
                  <c:v>18793.113661504427</c:v>
                </c:pt>
                <c:pt idx="6">
                  <c:v>21172.774142699116</c:v>
                </c:pt>
                <c:pt idx="7">
                  <c:v>25682.12071349558</c:v>
                </c:pt>
                <c:pt idx="8">
                  <c:v>25665.975414823013</c:v>
                </c:pt>
                <c:pt idx="9">
                  <c:v>25664.70201880531</c:v>
                </c:pt>
                <c:pt idx="10">
                  <c:v>25976.523423672566</c:v>
                </c:pt>
                <c:pt idx="11">
                  <c:v>25266.132411504426</c:v>
                </c:pt>
              </c:numCache>
            </c:numRef>
          </c:xVal>
          <c:yVal>
            <c:numRef>
              <c:f>datasheet!$D$53:$O$53</c:f>
              <c:numCache>
                <c:ptCount val="12"/>
                <c:pt idx="0">
                  <c:v>14.019205853719612</c:v>
                </c:pt>
                <c:pt idx="1">
                  <c:v>10.87435478070735</c:v>
                </c:pt>
                <c:pt idx="2">
                  <c:v>9.319369094103145</c:v>
                </c:pt>
                <c:pt idx="3">
                  <c:v>8.698834899918367</c:v>
                </c:pt>
                <c:pt idx="4">
                  <c:v>8.545526451943305</c:v>
                </c:pt>
                <c:pt idx="5">
                  <c:v>8.450621222244456</c:v>
                </c:pt>
                <c:pt idx="6">
                  <c:v>8.485500922048306</c:v>
                </c:pt>
                <c:pt idx="7">
                  <c:v>8.027197889741903</c:v>
                </c:pt>
                <c:pt idx="8">
                  <c:v>7.737615265789006</c:v>
                </c:pt>
                <c:pt idx="9">
                  <c:v>7.681645514940967</c:v>
                </c:pt>
                <c:pt idx="10">
                  <c:v>7.58674028524212</c:v>
                </c:pt>
                <c:pt idx="11">
                  <c:v>7.439921083742192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datasheet!$D$57:$O$57</c:f>
              <c:numCache>
                <c:ptCount val="12"/>
                <c:pt idx="0">
                  <c:v>0</c:v>
                </c:pt>
                <c:pt idx="1">
                  <c:v>3871.681415929204</c:v>
                </c:pt>
                <c:pt idx="2">
                  <c:v>8854.417588495575</c:v>
                </c:pt>
                <c:pt idx="3">
                  <c:v>12675.795077433628</c:v>
                </c:pt>
                <c:pt idx="4">
                  <c:v>14305.783738938055</c:v>
                </c:pt>
                <c:pt idx="5">
                  <c:v>17084.648783185843</c:v>
                </c:pt>
                <c:pt idx="6">
                  <c:v>19247.976493362832</c:v>
                </c:pt>
                <c:pt idx="7">
                  <c:v>23347.38246681416</c:v>
                </c:pt>
                <c:pt idx="8">
                  <c:v>23332.704922566372</c:v>
                </c:pt>
                <c:pt idx="9">
                  <c:v>23331.54728982301</c:v>
                </c:pt>
                <c:pt idx="10">
                  <c:v>23615.021294247785</c:v>
                </c:pt>
                <c:pt idx="11">
                  <c:v>22969.211283185843</c:v>
                </c:pt>
              </c:numCache>
            </c:numRef>
          </c:xVal>
          <c:yVal>
            <c:numRef>
              <c:f>datasheet!$D$59:$O$59</c:f>
              <c:numCache>
                <c:ptCount val="12"/>
                <c:pt idx="0">
                  <c:v>10.532836854785584</c:v>
                </c:pt>
                <c:pt idx="1">
                  <c:v>8.170063697000263</c:v>
                </c:pt>
                <c:pt idx="2">
                  <c:v>7.001779935464421</c:v>
                </c:pt>
                <c:pt idx="3">
                  <c:v>6.535563410907864</c:v>
                </c:pt>
                <c:pt idx="4">
                  <c:v>6.420380504840951</c:v>
                </c:pt>
                <c:pt idx="5">
                  <c:v>6.349076801085241</c:v>
                </c:pt>
                <c:pt idx="6">
                  <c:v>6.375282435798877</c:v>
                </c:pt>
                <c:pt idx="7">
                  <c:v>6.030952584329002</c:v>
                </c:pt>
                <c:pt idx="8">
                  <c:v>5.813384872869276</c:v>
                </c:pt>
                <c:pt idx="9">
                  <c:v>5.7713339706543705</c:v>
                </c:pt>
                <c:pt idx="10">
                  <c:v>5.700030266898662</c:v>
                </c:pt>
                <c:pt idx="11">
                  <c:v>5.589722827755216</c:v>
                </c:pt>
              </c:numCache>
            </c:numRef>
          </c:yVal>
          <c:smooth val="0"/>
        </c:ser>
        <c:axId val="32301149"/>
        <c:axId val="22274886"/>
      </c:scatterChart>
      <c:valAx>
        <c:axId val="32301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274886"/>
        <c:crosses val="autoZero"/>
        <c:crossBetween val="midCat"/>
        <c:dispUnits/>
      </c:valAx>
      <c:valAx>
        <c:axId val="22274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3011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5"/>
          <c:w val="0.935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datasheet!$D$27:$O$27</c:f>
              <c:numCache>
                <c:ptCount val="12"/>
                <c:pt idx="0">
                  <c:v>0</c:v>
                </c:pt>
                <c:pt idx="1">
                  <c:v>5807.522123893806</c:v>
                </c:pt>
                <c:pt idx="2">
                  <c:v>13281.626382743363</c:v>
                </c:pt>
                <c:pt idx="3">
                  <c:v>19013.69261615044</c:v>
                </c:pt>
                <c:pt idx="4">
                  <c:v>21458.67560840708</c:v>
                </c:pt>
                <c:pt idx="5">
                  <c:v>25626.973174778763</c:v>
                </c:pt>
                <c:pt idx="6">
                  <c:v>28871.964740044248</c:v>
                </c:pt>
                <c:pt idx="7">
                  <c:v>35021.07370022124</c:v>
                </c:pt>
                <c:pt idx="8">
                  <c:v>34999.05738384956</c:v>
                </c:pt>
                <c:pt idx="9">
                  <c:v>34997.32093473452</c:v>
                </c:pt>
                <c:pt idx="10">
                  <c:v>35422.53194137168</c:v>
                </c:pt>
                <c:pt idx="11">
                  <c:v>34453.81692477876</c:v>
                </c:pt>
              </c:numCache>
            </c:numRef>
          </c:xVal>
          <c:yVal>
            <c:numRef>
              <c:f>datasheet!$D$28:$O$28</c:f>
              <c:numCache>
                <c:ptCount val="12"/>
                <c:pt idx="0">
                  <c:v>7.769671665752997</c:v>
                </c:pt>
                <c:pt idx="1">
                  <c:v>5.640032745320699</c:v>
                </c:pt>
                <c:pt idx="2">
                  <c:v>4.445122219829274</c:v>
                </c:pt>
                <c:pt idx="3">
                  <c:v>3.5131470749471383</c:v>
                </c:pt>
                <c:pt idx="4">
                  <c:v>3.0561075651969616</c:v>
                </c:pt>
                <c:pt idx="5">
                  <c:v>2.5687823048006897</c:v>
                </c:pt>
                <c:pt idx="6">
                  <c:v>2.2301325475761615</c:v>
                </c:pt>
                <c:pt idx="7">
                  <c:v>1.1013000234944006</c:v>
                </c:pt>
                <c:pt idx="8">
                  <c:v>0.5905721375988724</c:v>
                </c:pt>
                <c:pt idx="9">
                  <c:v>0.4529096346620723</c:v>
                </c:pt>
                <c:pt idx="10">
                  <c:v>0.3069873815490642</c:v>
                </c:pt>
                <c:pt idx="11">
                  <c:v>0.09361050199702406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datasheet!$D$33:$O$33</c:f>
              <c:numCache>
                <c:ptCount val="12"/>
                <c:pt idx="0">
                  <c:v>0</c:v>
                </c:pt>
                <c:pt idx="1">
                  <c:v>5420.353982300885</c:v>
                </c:pt>
                <c:pt idx="2">
                  <c:v>12396.184623893805</c:v>
                </c:pt>
                <c:pt idx="3">
                  <c:v>17746.11310840708</c:v>
                </c:pt>
                <c:pt idx="4">
                  <c:v>20028.097234513276</c:v>
                </c:pt>
                <c:pt idx="5">
                  <c:v>23918.50829646018</c:v>
                </c:pt>
                <c:pt idx="6">
                  <c:v>26947.167090707964</c:v>
                </c:pt>
                <c:pt idx="7">
                  <c:v>32686.335453539825</c:v>
                </c:pt>
                <c:pt idx="8">
                  <c:v>32665.78689159292</c:v>
                </c:pt>
                <c:pt idx="9">
                  <c:v>32664.16620575221</c:v>
                </c:pt>
                <c:pt idx="10">
                  <c:v>33061.0298119469</c:v>
                </c:pt>
                <c:pt idx="11">
                  <c:v>32156.895796460176</c:v>
                </c:pt>
              </c:numCache>
            </c:numRef>
          </c:xVal>
          <c:yVal>
            <c:numRef>
              <c:f>datasheet!$D$34:$O$34</c:f>
              <c:numCache>
                <c:ptCount val="12"/>
                <c:pt idx="0">
                  <c:v>6.768247317722611</c:v>
                </c:pt>
                <c:pt idx="1">
                  <c:v>4.913095191479364</c:v>
                </c:pt>
                <c:pt idx="2">
                  <c:v>3.8721953559401676</c:v>
                </c:pt>
                <c:pt idx="3">
                  <c:v>3.0603414519539514</c:v>
                </c:pt>
                <c:pt idx="4">
                  <c:v>2.6622092567937976</c:v>
                </c:pt>
                <c:pt idx="5">
                  <c:v>2.2376948077374896</c:v>
                </c:pt>
                <c:pt idx="6">
                  <c:v>1.9426932414441227</c:v>
                </c:pt>
                <c:pt idx="7">
                  <c:v>0.9593546871329001</c:v>
                </c:pt>
                <c:pt idx="8">
                  <c:v>0.5144539509750177</c:v>
                </c:pt>
                <c:pt idx="9">
                  <c:v>0.39453461508340515</c:v>
                </c:pt>
                <c:pt idx="10">
                  <c:v>0.2674201190382959</c:v>
                </c:pt>
                <c:pt idx="11">
                  <c:v>0.08154514840629651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datasheet!$D$39:$O$39</c:f>
              <c:numCache>
                <c:ptCount val="12"/>
                <c:pt idx="0">
                  <c:v>0</c:v>
                </c:pt>
                <c:pt idx="1">
                  <c:v>5033.185840707964</c:v>
                </c:pt>
                <c:pt idx="2">
                  <c:v>11510.742865044247</c:v>
                </c:pt>
                <c:pt idx="3">
                  <c:v>16478.533600663715</c:v>
                </c:pt>
                <c:pt idx="4">
                  <c:v>18597.51886061947</c:v>
                </c:pt>
                <c:pt idx="5">
                  <c:v>22210.043418141595</c:v>
                </c:pt>
                <c:pt idx="6">
                  <c:v>25022.36944137168</c:v>
                </c:pt>
                <c:pt idx="7">
                  <c:v>30351.59720685841</c:v>
                </c:pt>
                <c:pt idx="8">
                  <c:v>30332.516399336284</c:v>
                </c:pt>
                <c:pt idx="9">
                  <c:v>30331.011476769912</c:v>
                </c:pt>
                <c:pt idx="10">
                  <c:v>30699.52768252212</c:v>
                </c:pt>
                <c:pt idx="11">
                  <c:v>29859.974668141593</c:v>
                </c:pt>
              </c:numCache>
            </c:numRef>
          </c:xVal>
          <c:yVal>
            <c:numRef>
              <c:f>datasheet!$D$40:$O$40</c:f>
              <c:numCache>
                <c:ptCount val="12"/>
                <c:pt idx="0">
                  <c:v>5.83588671783225</c:v>
                </c:pt>
                <c:pt idx="1">
                  <c:v>4.23629126204088</c:v>
                </c:pt>
                <c:pt idx="2">
                  <c:v>3.3387806895606547</c:v>
                </c:pt>
                <c:pt idx="3">
                  <c:v>2.6387638029602947</c:v>
                </c:pt>
                <c:pt idx="4">
                  <c:v>2.295476348970162</c:v>
                </c:pt>
                <c:pt idx="5">
                  <c:v>1.9294409311614067</c:v>
                </c:pt>
                <c:pt idx="6">
                  <c:v>1.675077335734983</c:v>
                </c:pt>
                <c:pt idx="7">
                  <c:v>0.8271986843135719</c:v>
                </c:pt>
                <c:pt idx="8">
                  <c:v>0.4435852944631529</c:v>
                </c:pt>
                <c:pt idx="9">
                  <c:v>0.34018545892395646</c:v>
                </c:pt>
                <c:pt idx="10">
                  <c:v>0.23058163325240816</c:v>
                </c:pt>
                <c:pt idx="11">
                  <c:v>0.07031188816665362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datasheet!$D$45:$O$45</c:f>
              <c:numCache>
                <c:ptCount val="12"/>
                <c:pt idx="0">
                  <c:v>0</c:v>
                </c:pt>
                <c:pt idx="1">
                  <c:v>4646.017699115044</c:v>
                </c:pt>
                <c:pt idx="2">
                  <c:v>10625.301106194689</c:v>
                </c:pt>
                <c:pt idx="3">
                  <c:v>15210.954092920352</c:v>
                </c:pt>
                <c:pt idx="4">
                  <c:v>17166.940486725664</c:v>
                </c:pt>
                <c:pt idx="5">
                  <c:v>20501.578539823007</c:v>
                </c:pt>
                <c:pt idx="6">
                  <c:v>23097.571792035396</c:v>
                </c:pt>
                <c:pt idx="7">
                  <c:v>28016.858960176993</c:v>
                </c:pt>
                <c:pt idx="8">
                  <c:v>27999.245907079647</c:v>
                </c:pt>
                <c:pt idx="9">
                  <c:v>27997.85674778761</c:v>
                </c:pt>
                <c:pt idx="10">
                  <c:v>28338.02555309734</c:v>
                </c:pt>
                <c:pt idx="11">
                  <c:v>27563.053539823006</c:v>
                </c:pt>
              </c:numCache>
            </c:numRef>
          </c:xVal>
          <c:yVal>
            <c:numRef>
              <c:f>datasheet!$D$46:$O$46</c:f>
              <c:numCache>
                <c:ptCount val="12"/>
                <c:pt idx="0">
                  <c:v>4.972589866081917</c:v>
                </c:pt>
                <c:pt idx="1">
                  <c:v>3.609620957005247</c:v>
                </c:pt>
                <c:pt idx="2">
                  <c:v>2.844878220690735</c:v>
                </c:pt>
                <c:pt idx="3">
                  <c:v>2.2484141279661682</c:v>
                </c:pt>
                <c:pt idx="4">
                  <c:v>1.955908841726055</c:v>
                </c:pt>
                <c:pt idx="5">
                  <c:v>1.644020675072441</c:v>
                </c:pt>
                <c:pt idx="6">
                  <c:v>1.427284830448743</c:v>
                </c:pt>
                <c:pt idx="7">
                  <c:v>0.7048320150364163</c:v>
                </c:pt>
                <c:pt idx="8">
                  <c:v>0.37796616806327826</c:v>
                </c:pt>
                <c:pt idx="9">
                  <c:v>0.28986216618372623</c:v>
                </c:pt>
                <c:pt idx="10">
                  <c:v>0.19647192419140103</c:v>
                </c:pt>
                <c:pt idx="11">
                  <c:v>0.05991072127809539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datasheet!$D$51:$O$51</c:f>
              <c:numCache>
                <c:ptCount val="12"/>
                <c:pt idx="0">
                  <c:v>0</c:v>
                </c:pt>
                <c:pt idx="1">
                  <c:v>4258.849557522124</c:v>
                </c:pt>
                <c:pt idx="2">
                  <c:v>9739.859347345133</c:v>
                </c:pt>
                <c:pt idx="3">
                  <c:v>13943.37458517699</c:v>
                </c:pt>
                <c:pt idx="4">
                  <c:v>15736.362112831861</c:v>
                </c:pt>
                <c:pt idx="5">
                  <c:v>18793.113661504427</c:v>
                </c:pt>
                <c:pt idx="6">
                  <c:v>21172.774142699116</c:v>
                </c:pt>
                <c:pt idx="7">
                  <c:v>25682.12071349558</c:v>
                </c:pt>
                <c:pt idx="8">
                  <c:v>25665.975414823013</c:v>
                </c:pt>
                <c:pt idx="9">
                  <c:v>25664.70201880531</c:v>
                </c:pt>
                <c:pt idx="10">
                  <c:v>25976.523423672566</c:v>
                </c:pt>
                <c:pt idx="11">
                  <c:v>25266.132411504426</c:v>
                </c:pt>
              </c:numCache>
            </c:numRef>
          </c:xVal>
          <c:yVal>
            <c:numRef>
              <c:f>datasheet!$D$52:$O$52</c:f>
              <c:numCache>
                <c:ptCount val="12"/>
                <c:pt idx="0">
                  <c:v>4.178356762471612</c:v>
                </c:pt>
                <c:pt idx="1">
                  <c:v>3.033084276372465</c:v>
                </c:pt>
                <c:pt idx="2">
                  <c:v>2.39048794933041</c:v>
                </c:pt>
                <c:pt idx="3">
                  <c:v>1.889292426971572</c:v>
                </c:pt>
                <c:pt idx="4">
                  <c:v>1.6435067350614772</c:v>
                </c:pt>
                <c:pt idx="5">
                  <c:v>1.381434039470593</c:v>
                </c:pt>
                <c:pt idx="6">
                  <c:v>1.1993157255854023</c:v>
                </c:pt>
                <c:pt idx="7">
                  <c:v>0.5922546793014333</c:v>
                </c:pt>
                <c:pt idx="8">
                  <c:v>0.3175965717753936</c:v>
                </c:pt>
                <c:pt idx="9">
                  <c:v>0.24356473686271443</c:v>
                </c:pt>
                <c:pt idx="10">
                  <c:v>0.1650909918552745</c:v>
                </c:pt>
                <c:pt idx="11">
                  <c:v>0.05034164774062183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datasheet!$D$57:$O$57</c:f>
              <c:numCache>
                <c:ptCount val="12"/>
                <c:pt idx="0">
                  <c:v>0</c:v>
                </c:pt>
                <c:pt idx="1">
                  <c:v>3871.681415929204</c:v>
                </c:pt>
                <c:pt idx="2">
                  <c:v>8854.417588495575</c:v>
                </c:pt>
                <c:pt idx="3">
                  <c:v>12675.795077433628</c:v>
                </c:pt>
                <c:pt idx="4">
                  <c:v>14305.783738938055</c:v>
                </c:pt>
                <c:pt idx="5">
                  <c:v>17084.648783185843</c:v>
                </c:pt>
                <c:pt idx="6">
                  <c:v>19247.976493362832</c:v>
                </c:pt>
                <c:pt idx="7">
                  <c:v>23347.38246681416</c:v>
                </c:pt>
                <c:pt idx="8">
                  <c:v>23332.704922566372</c:v>
                </c:pt>
                <c:pt idx="9">
                  <c:v>23331.54728982301</c:v>
                </c:pt>
                <c:pt idx="10">
                  <c:v>23615.021294247785</c:v>
                </c:pt>
                <c:pt idx="11">
                  <c:v>22969.211283185843</c:v>
                </c:pt>
              </c:numCache>
            </c:numRef>
          </c:xVal>
          <c:yVal>
            <c:numRef>
              <c:f>datasheet!$D$58:$O$58</c:f>
              <c:numCache>
                <c:ptCount val="12"/>
                <c:pt idx="0">
                  <c:v>3.453187407001332</c:v>
                </c:pt>
                <c:pt idx="1">
                  <c:v>2.506681220142533</c:v>
                </c:pt>
                <c:pt idx="2">
                  <c:v>1.9756098754796776</c:v>
                </c:pt>
                <c:pt idx="3">
                  <c:v>1.561398699976506</c:v>
                </c:pt>
                <c:pt idx="4">
                  <c:v>1.3582700289764273</c:v>
                </c:pt>
                <c:pt idx="5">
                  <c:v>1.1416810243558622</c:v>
                </c:pt>
                <c:pt idx="6">
                  <c:v>0.9911700211449606</c:v>
                </c:pt>
                <c:pt idx="7">
                  <c:v>0.4894666771086225</c:v>
                </c:pt>
                <c:pt idx="8">
                  <c:v>0.2624765055994988</c:v>
                </c:pt>
                <c:pt idx="9">
                  <c:v>0.201293170960921</c:v>
                </c:pt>
                <c:pt idx="10">
                  <c:v>0.13643883624402853</c:v>
                </c:pt>
                <c:pt idx="11">
                  <c:v>0.041604667554232914</c:v>
                </c:pt>
              </c:numCache>
            </c:numRef>
          </c:yVal>
          <c:smooth val="0"/>
        </c:ser>
        <c:axId val="66256247"/>
        <c:axId val="59435312"/>
      </c:scatterChart>
      <c:valAx>
        <c:axId val="66256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435312"/>
        <c:crosses val="autoZero"/>
        <c:crossBetween val="midCat"/>
        <c:dispUnits/>
      </c:valAx>
      <c:valAx>
        <c:axId val="5943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256247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25</xdr:row>
      <xdr:rowOff>28575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076700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28575</xdr:colOff>
      <xdr:row>15</xdr:row>
      <xdr:rowOff>142875</xdr:rowOff>
    </xdr:from>
    <xdr:to>
      <xdr:col>1</xdr:col>
      <xdr:colOff>371475</xdr:colOff>
      <xdr:row>16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38175" y="257175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95250</xdr:colOff>
      <xdr:row>12</xdr:row>
      <xdr:rowOff>19050</xdr:rowOff>
    </xdr:from>
    <xdr:to>
      <xdr:col>1</xdr:col>
      <xdr:colOff>495300</xdr:colOff>
      <xdr:row>13</xdr:row>
      <xdr:rowOff>57150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04850" y="19621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38100</xdr:colOff>
      <xdr:row>39</xdr:row>
      <xdr:rowOff>104775</xdr:rowOff>
    </xdr:from>
    <xdr:to>
      <xdr:col>1</xdr:col>
      <xdr:colOff>419100</xdr:colOff>
      <xdr:row>40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47700" y="64198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419100</xdr:colOff>
      <xdr:row>37</xdr:row>
      <xdr:rowOff>47625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66750" y="5829300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57150</xdr:colOff>
      <xdr:row>31</xdr:row>
      <xdr:rowOff>152400</xdr:rowOff>
    </xdr:from>
    <xdr:to>
      <xdr:col>1</xdr:col>
      <xdr:colOff>438150</xdr:colOff>
      <xdr:row>33</xdr:row>
      <xdr:rowOff>38100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66750" y="517207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571500</xdr:colOff>
      <xdr:row>20</xdr:row>
      <xdr:rowOff>142875</xdr:rowOff>
    </xdr:from>
    <xdr:to>
      <xdr:col>6</xdr:col>
      <xdr:colOff>304800</xdr:colOff>
      <xdr:row>22</xdr:row>
      <xdr:rowOff>19050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19500" y="33813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571500</xdr:colOff>
      <xdr:row>19</xdr:row>
      <xdr:rowOff>57150</xdr:rowOff>
    </xdr:from>
    <xdr:to>
      <xdr:col>7</xdr:col>
      <xdr:colOff>304800</xdr:colOff>
      <xdr:row>20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229100" y="31337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7</xdr:col>
      <xdr:colOff>409575</xdr:colOff>
      <xdr:row>17</xdr:row>
      <xdr:rowOff>19050</xdr:rowOff>
    </xdr:from>
    <xdr:to>
      <xdr:col>8</xdr:col>
      <xdr:colOff>142875</xdr:colOff>
      <xdr:row>18</xdr:row>
      <xdr:rowOff>47625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676775" y="277177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5</xdr:col>
      <xdr:colOff>323850</xdr:colOff>
      <xdr:row>46</xdr:row>
      <xdr:rowOff>104775</xdr:rowOff>
    </xdr:from>
    <xdr:to>
      <xdr:col>6</xdr:col>
      <xdr:colOff>95250</xdr:colOff>
      <xdr:row>47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371850" y="75533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342900</xdr:colOff>
      <xdr:row>45</xdr:row>
      <xdr:rowOff>142875</xdr:rowOff>
    </xdr:from>
    <xdr:to>
      <xdr:col>7</xdr:col>
      <xdr:colOff>114300</xdr:colOff>
      <xdr:row>47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000500" y="74295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7</xdr:col>
      <xdr:colOff>390525</xdr:colOff>
      <xdr:row>44</xdr:row>
      <xdr:rowOff>142875</xdr:rowOff>
    </xdr:from>
    <xdr:to>
      <xdr:col>8</xdr:col>
      <xdr:colOff>161925</xdr:colOff>
      <xdr:row>46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657725" y="72675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216-11-38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38 in  RPM:   Various    TIP CLEARANCE:  .25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Test\Tests\test1419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Output (2)"/>
      <sheetName val="Calculations (2)"/>
      <sheetName val="Calculations"/>
      <sheetName val="Sheet2"/>
      <sheetName val="GRAPH"/>
      <sheetName val="Input Data"/>
      <sheetName val="Adjusted Out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M9" sqref="M9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9"/>
  <sheetViews>
    <sheetView view="pageBreakPreview" zoomScale="70" zoomScaleNormal="75" zoomScaleSheetLayoutView="70" zoomScalePageLayoutView="0" workbookViewId="0" topLeftCell="A1">
      <selection activeCell="A62" sqref="A62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5" ht="13.5" thickBot="1">
      <c r="A5" s="9" t="s">
        <v>6</v>
      </c>
      <c r="B5" s="10">
        <v>42660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>
        <v>9</v>
      </c>
      <c r="M5">
        <v>10</v>
      </c>
      <c r="N5">
        <v>11</v>
      </c>
      <c r="O5">
        <v>12</v>
      </c>
    </row>
    <row r="6" spans="1:15" ht="12.75">
      <c r="A6" s="9" t="s">
        <v>7</v>
      </c>
      <c r="B6" s="10" t="s">
        <v>26</v>
      </c>
      <c r="C6" s="4" t="s">
        <v>1</v>
      </c>
      <c r="D6" s="5">
        <v>0</v>
      </c>
      <c r="E6" s="5">
        <v>6969.026548672567</v>
      </c>
      <c r="F6" s="5">
        <v>15937.951659292035</v>
      </c>
      <c r="G6" s="5">
        <v>22816.43113938053</v>
      </c>
      <c r="H6" s="5">
        <v>25750.410730088497</v>
      </c>
      <c r="I6" s="5">
        <v>30752.367809734515</v>
      </c>
      <c r="J6" s="5">
        <v>34646.357688053096</v>
      </c>
      <c r="K6" s="5">
        <v>42025.28844026549</v>
      </c>
      <c r="L6">
        <v>41998.86886061947</v>
      </c>
      <c r="M6">
        <v>41996.785121681416</v>
      </c>
      <c r="N6">
        <v>42507.03832964601</v>
      </c>
      <c r="O6">
        <v>41344.58030973451</v>
      </c>
    </row>
    <row r="7" spans="1:15" ht="12.75">
      <c r="A7" s="9" t="s">
        <v>8</v>
      </c>
      <c r="B7" s="10" t="s">
        <v>27</v>
      </c>
      <c r="C7" t="s">
        <v>37</v>
      </c>
      <c r="D7">
        <v>11.188327198684314</v>
      </c>
      <c r="E7">
        <v>8.121647153261806</v>
      </c>
      <c r="F7">
        <v>6.400975996554155</v>
      </c>
      <c r="G7">
        <v>5.058931787923878</v>
      </c>
      <c r="H7">
        <v>4.400794893883624</v>
      </c>
      <c r="I7">
        <v>3.6990465189129926</v>
      </c>
      <c r="J7">
        <v>3.211390868509672</v>
      </c>
      <c r="K7">
        <v>1.5858720338319368</v>
      </c>
      <c r="L7">
        <v>0.8504238781423761</v>
      </c>
      <c r="M7">
        <v>0.652189873913384</v>
      </c>
      <c r="N7">
        <v>0.44206182943065236</v>
      </c>
      <c r="O7">
        <v>0.13479912287571463</v>
      </c>
    </row>
    <row r="8" spans="1:15" ht="12.75">
      <c r="A8" s="9" t="s">
        <v>9</v>
      </c>
      <c r="B8" s="11">
        <v>1419</v>
      </c>
      <c r="C8" s="4" t="s">
        <v>3</v>
      </c>
      <c r="D8" s="6">
        <v>61.42750453710951</v>
      </c>
      <c r="E8" s="6">
        <v>47.647811480905524</v>
      </c>
      <c r="F8" s="6">
        <v>40.834380583628494</v>
      </c>
      <c r="G8" s="6">
        <v>38.11540581241466</v>
      </c>
      <c r="H8" s="6">
        <v>37.44365910423242</v>
      </c>
      <c r="I8" s="6">
        <v>37.02781590392912</v>
      </c>
      <c r="J8" s="6">
        <v>37.180647165579046</v>
      </c>
      <c r="K8" s="6">
        <v>35.17251547180673</v>
      </c>
      <c r="L8">
        <v>33.90366057857361</v>
      </c>
      <c r="M8">
        <v>33.65841971685628</v>
      </c>
      <c r="N8">
        <v>33.242576516552994</v>
      </c>
      <c r="O8">
        <v>32.59926353146841</v>
      </c>
    </row>
    <row r="9" spans="1:15" ht="12.75">
      <c r="A9" s="9" t="s">
        <v>10</v>
      </c>
      <c r="B9" s="11">
        <v>38.5</v>
      </c>
      <c r="C9" s="4" t="s">
        <v>4</v>
      </c>
      <c r="D9" s="7">
        <v>0</v>
      </c>
      <c r="E9" s="7">
        <v>0.18709140519082457</v>
      </c>
      <c r="F9" s="7">
        <v>0.39348962849916724</v>
      </c>
      <c r="G9" s="7">
        <v>0.47696504064537115</v>
      </c>
      <c r="H9" s="7">
        <v>0.47666971940950914</v>
      </c>
      <c r="I9" s="7">
        <v>0.4838612194663741</v>
      </c>
      <c r="J9" s="7">
        <v>0.4713183690224271</v>
      </c>
      <c r="K9" s="7">
        <v>0.2984392722342578</v>
      </c>
      <c r="L9">
        <v>0.16592315847648045</v>
      </c>
      <c r="M9">
        <v>0.12816721106429982</v>
      </c>
      <c r="N9">
        <v>0.08902864106024552</v>
      </c>
      <c r="O9">
        <v>0.026926408078998702</v>
      </c>
    </row>
    <row r="10" spans="1:15" ht="12.75">
      <c r="A10" s="9" t="s">
        <v>11</v>
      </c>
      <c r="B10" s="10" t="s">
        <v>44</v>
      </c>
      <c r="C10" s="4" t="s">
        <v>40</v>
      </c>
      <c r="D10" s="6">
        <v>11.188327198684314</v>
      </c>
      <c r="E10" s="6">
        <v>8.215033507537033</v>
      </c>
      <c r="F10" s="6">
        <v>6.889408091525314</v>
      </c>
      <c r="G10" s="6">
        <v>6.059933021420388</v>
      </c>
      <c r="H10" s="6">
        <v>5.6757870252300355</v>
      </c>
      <c r="I10" s="6">
        <v>5.517475331093186</v>
      </c>
      <c r="J10" s="6">
        <v>5.519489442725677</v>
      </c>
      <c r="K10" s="6">
        <v>4.9818165740056335</v>
      </c>
      <c r="L10">
        <v>4.242099977616933</v>
      </c>
      <c r="M10">
        <v>4.043529431360753</v>
      </c>
      <c r="N10">
        <v>3.9163103123413867</v>
      </c>
      <c r="O10">
        <v>3.4216224364752192</v>
      </c>
    </row>
    <row r="11" spans="1:15" ht="12.75">
      <c r="A11" s="9" t="s">
        <v>12</v>
      </c>
      <c r="B11" s="1">
        <v>0.25</v>
      </c>
      <c r="C11" s="4" t="s">
        <v>41</v>
      </c>
      <c r="D11" s="7">
        <v>0</v>
      </c>
      <c r="E11" s="7">
        <v>0.18924266637187492</v>
      </c>
      <c r="F11" s="7">
        <v>0.4235152001777261</v>
      </c>
      <c r="G11" s="7">
        <v>0.5713412081913396</v>
      </c>
      <c r="H11" s="7">
        <v>0.6147698027246615</v>
      </c>
      <c r="I11" s="7">
        <v>0.7217244574861159</v>
      </c>
      <c r="J11" s="7">
        <v>0.8100654415789734</v>
      </c>
      <c r="K11" s="7">
        <v>0.9375092573883963</v>
      </c>
      <c r="L11">
        <v>0.8276609405614189</v>
      </c>
      <c r="M11">
        <v>0.7946273176003792</v>
      </c>
      <c r="N11">
        <v>0.7887217621277914</v>
      </c>
      <c r="O11">
        <v>0.6834762723325408</v>
      </c>
    </row>
    <row r="12" spans="1:15" ht="12.75">
      <c r="A12" s="9" t="s">
        <v>13</v>
      </c>
      <c r="B12" s="1" t="s">
        <v>45</v>
      </c>
      <c r="C12" s="4" t="s">
        <v>5</v>
      </c>
      <c r="D12" s="8">
        <v>105.00370394819807</v>
      </c>
      <c r="E12" s="8">
        <v>101.50370394819807</v>
      </c>
      <c r="F12" s="8">
        <v>100.80370394819808</v>
      </c>
      <c r="G12" s="8">
        <v>97.60370394819807</v>
      </c>
      <c r="H12" s="8">
        <v>96.40370394819807</v>
      </c>
      <c r="I12" s="8">
        <v>95.90370394819807</v>
      </c>
      <c r="J12" s="8">
        <v>93.90370394819807</v>
      </c>
      <c r="K12" s="8">
        <v>94.00370394819807</v>
      </c>
      <c r="L12">
        <v>94.60370394819807</v>
      </c>
      <c r="M12">
        <v>94.90370394819807</v>
      </c>
      <c r="N12">
        <v>94.70370394819807</v>
      </c>
      <c r="O12">
        <v>95.30370394819808</v>
      </c>
    </row>
    <row r="13" spans="1:15" ht="12.75">
      <c r="A13" s="9" t="s">
        <v>14</v>
      </c>
      <c r="B13" s="1" t="s">
        <v>28</v>
      </c>
      <c r="C13" s="4" t="s">
        <v>15</v>
      </c>
      <c r="D13">
        <v>-2.6199999999999997</v>
      </c>
      <c r="E13">
        <v>-2.2099999999999995</v>
      </c>
      <c r="F13">
        <v>-1.65</v>
      </c>
      <c r="G13">
        <v>-0.6699999999999995</v>
      </c>
      <c r="H13">
        <v>-0.2999999999999998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3" ht="12.75">
      <c r="A14" s="9" t="s">
        <v>16</v>
      </c>
      <c r="B14" s="1">
        <v>0</v>
      </c>
      <c r="C14" t="s">
        <v>42</v>
      </c>
    </row>
    <row r="15" spans="1:3" ht="12.75">
      <c r="A15" s="9" t="s">
        <v>17</v>
      </c>
      <c r="B15" s="1">
        <v>11</v>
      </c>
      <c r="C15" t="s">
        <v>43</v>
      </c>
    </row>
    <row r="16" spans="1:2" ht="12.75">
      <c r="A16" s="9" t="s">
        <v>18</v>
      </c>
      <c r="B16" s="1">
        <v>38</v>
      </c>
    </row>
    <row r="17" spans="1:2" ht="12.75">
      <c r="A17" s="9" t="s">
        <v>19</v>
      </c>
      <c r="B17" s="1" t="s">
        <v>38</v>
      </c>
    </row>
    <row r="18" spans="1:2" ht="12.75">
      <c r="A18" s="9" t="s">
        <v>20</v>
      </c>
      <c r="B18" s="1">
        <v>4.125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1800</v>
      </c>
    </row>
    <row r="21" spans="1:2" ht="12.75">
      <c r="A21" s="9" t="s">
        <v>23</v>
      </c>
      <c r="B21" s="1">
        <v>38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46</v>
      </c>
    </row>
    <row r="24" spans="1:2" ht="12.75">
      <c r="A24" s="9"/>
      <c r="B24" s="1">
        <v>0</v>
      </c>
    </row>
    <row r="25" spans="1:2" ht="12.75">
      <c r="A25" s="9"/>
      <c r="B25" s="1"/>
    </row>
    <row r="26" spans="1:15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  <c r="L26" s="3">
        <v>9</v>
      </c>
      <c r="M26" s="3">
        <v>10</v>
      </c>
      <c r="N26" s="3">
        <v>11</v>
      </c>
      <c r="O26" s="3">
        <v>12</v>
      </c>
    </row>
    <row r="27" spans="1:15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5807.522123893806</v>
      </c>
      <c r="F27" s="5">
        <f t="shared" si="0"/>
        <v>13281.626382743363</v>
      </c>
      <c r="G27" s="5">
        <f t="shared" si="0"/>
        <v>19013.69261615044</v>
      </c>
      <c r="H27" s="5">
        <f t="shared" si="0"/>
        <v>21458.67560840708</v>
      </c>
      <c r="I27" s="5">
        <f t="shared" si="0"/>
        <v>25626.973174778763</v>
      </c>
      <c r="J27" s="5">
        <f t="shared" si="0"/>
        <v>28871.964740044248</v>
      </c>
      <c r="K27" s="5">
        <f t="shared" si="0"/>
        <v>35021.07370022124</v>
      </c>
      <c r="L27" s="5">
        <f>L6*($B$28/$B$16)^3*($B$29/$B$20)</f>
        <v>34999.05738384956</v>
      </c>
      <c r="M27" s="5">
        <f>M6*($B$28/$B$16)^3*($B$29/$B$20)</f>
        <v>34997.32093473452</v>
      </c>
      <c r="N27" s="5">
        <f>N6*($B$28/$B$16)^3*($B$29/$B$20)</f>
        <v>35422.53194137168</v>
      </c>
      <c r="O27" s="5">
        <f>O6*($B$28/$B$16)^3*($B$29/$B$20)</f>
        <v>34453.81692477876</v>
      </c>
    </row>
    <row r="28" spans="1:15" ht="12.75">
      <c r="A28" s="9" t="s">
        <v>29</v>
      </c>
      <c r="B28" s="1">
        <v>38</v>
      </c>
      <c r="C28" s="4" t="s">
        <v>2</v>
      </c>
      <c r="D28" s="6">
        <f>D7*($B$28/$B$16)^2*($B$29/$B$20)^2</f>
        <v>7.769671665752997</v>
      </c>
      <c r="E28" s="6">
        <f aca="true" t="shared" si="1" ref="E28:K28">E7*($B$28/$B$16)^2*($B$29/$B$20)^2</f>
        <v>5.640032745320699</v>
      </c>
      <c r="F28" s="6">
        <f t="shared" si="1"/>
        <v>4.445122219829274</v>
      </c>
      <c r="G28" s="6">
        <f t="shared" si="1"/>
        <v>3.5131470749471383</v>
      </c>
      <c r="H28" s="6">
        <f t="shared" si="1"/>
        <v>3.0561075651969616</v>
      </c>
      <c r="I28" s="6">
        <f t="shared" si="1"/>
        <v>2.5687823048006897</v>
      </c>
      <c r="J28" s="6">
        <f t="shared" si="1"/>
        <v>2.2301325475761615</v>
      </c>
      <c r="K28" s="6">
        <f t="shared" si="1"/>
        <v>1.1013000234944006</v>
      </c>
      <c r="L28" s="6">
        <f>L7*($B$28/$B$16)^2*($B$29/$B$20)^2</f>
        <v>0.5905721375988724</v>
      </c>
      <c r="M28" s="6">
        <f>M7*($B$28/$B$16)^2*($B$29/$B$20)^2</f>
        <v>0.4529096346620723</v>
      </c>
      <c r="N28" s="6">
        <f>N7*($B$28/$B$16)^2*($B$29/$B$20)^2</f>
        <v>0.3069873815490642</v>
      </c>
      <c r="O28" s="6">
        <f>O7*($B$28/$B$16)^2*($B$29/$B$20)^2</f>
        <v>0.09361050199702406</v>
      </c>
    </row>
    <row r="29" spans="1:15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35.54832438490135</v>
      </c>
      <c r="E29" s="6">
        <f t="shared" si="2"/>
        <v>27.573964977375887</v>
      </c>
      <c r="F29" s="6">
        <f t="shared" si="2"/>
        <v>23.63100728219242</v>
      </c>
      <c r="G29" s="6">
        <f t="shared" si="2"/>
        <v>22.057526511814043</v>
      </c>
      <c r="H29" s="6">
        <f t="shared" si="2"/>
        <v>21.668784203838207</v>
      </c>
      <c r="I29" s="6">
        <f t="shared" si="2"/>
        <v>21.428134203662687</v>
      </c>
      <c r="J29" s="6">
        <f t="shared" si="2"/>
        <v>21.516578220821213</v>
      </c>
      <c r="K29" s="6">
        <f>K8*($B$28/$B$16)^5*($B$29/$B$20)^3</f>
        <v>20.35446497211038</v>
      </c>
      <c r="L29" s="6">
        <f>L8*($B$28/$B$16)^5*($B$29/$B$20)^3</f>
        <v>19.620173945933804</v>
      </c>
      <c r="M29" s="6">
        <f>M8*($B$28/$B$16)^5*($B$29/$B$20)^3</f>
        <v>19.4782521509585</v>
      </c>
      <c r="N29" s="6">
        <f>N8*($B$28/$B$16)^5*($B$29/$B$20)^3</f>
        <v>19.237602150782987</v>
      </c>
      <c r="O29" s="6">
        <f>O8*($B$28/$B$16)^5*($B$29/$B$20)^3</f>
        <v>18.86531454367385</v>
      </c>
    </row>
    <row r="32" spans="1:15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  <c r="L32" s="3">
        <v>9</v>
      </c>
      <c r="M32" s="3">
        <v>10</v>
      </c>
      <c r="N32" s="3">
        <v>11</v>
      </c>
      <c r="O32" s="3">
        <v>12</v>
      </c>
    </row>
    <row r="33" spans="1:15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5420.353982300885</v>
      </c>
      <c r="F33" s="5">
        <f t="shared" si="3"/>
        <v>12396.184623893805</v>
      </c>
      <c r="G33" s="5">
        <f t="shared" si="3"/>
        <v>17746.11310840708</v>
      </c>
      <c r="H33" s="5">
        <f t="shared" si="3"/>
        <v>20028.097234513276</v>
      </c>
      <c r="I33" s="5">
        <f t="shared" si="3"/>
        <v>23918.50829646018</v>
      </c>
      <c r="J33" s="5">
        <f t="shared" si="3"/>
        <v>26947.167090707964</v>
      </c>
      <c r="K33" s="5">
        <f t="shared" si="3"/>
        <v>32686.335453539825</v>
      </c>
      <c r="L33" s="5">
        <f>L6*($B$34/$B$16)^3*($B$35/$B$20)</f>
        <v>32665.78689159292</v>
      </c>
      <c r="M33" s="5">
        <f>M6*($B$34/$B$16)^3*($B$35/$B$20)</f>
        <v>32664.16620575221</v>
      </c>
      <c r="N33" s="5">
        <f>N6*($B$34/$B$16)^3*($B$35/$B$20)</f>
        <v>33061.0298119469</v>
      </c>
      <c r="O33" s="5">
        <f>O6*($B$34/$B$16)^3*($B$35/$B$20)</f>
        <v>32156.895796460176</v>
      </c>
    </row>
    <row r="34" spans="1:15" ht="12.75">
      <c r="A34" s="9" t="s">
        <v>29</v>
      </c>
      <c r="B34" s="1">
        <v>38</v>
      </c>
      <c r="C34" s="4" t="s">
        <v>2</v>
      </c>
      <c r="D34" s="6">
        <f>D7*($B$34/$B$16)^2*($B$35/$B$20)^2</f>
        <v>6.768247317722611</v>
      </c>
      <c r="E34" s="6">
        <f aca="true" t="shared" si="4" ref="E34:K34">E7*($B$34/$B$16)^2*($B$35/$B$20)^2</f>
        <v>4.913095191479364</v>
      </c>
      <c r="F34" s="6">
        <f t="shared" si="4"/>
        <v>3.8721953559401676</v>
      </c>
      <c r="G34" s="6">
        <f t="shared" si="4"/>
        <v>3.0603414519539514</v>
      </c>
      <c r="H34" s="6">
        <f t="shared" si="4"/>
        <v>2.6622092567937976</v>
      </c>
      <c r="I34" s="6">
        <f t="shared" si="4"/>
        <v>2.2376948077374896</v>
      </c>
      <c r="J34" s="6">
        <f t="shared" si="4"/>
        <v>1.9426932414441227</v>
      </c>
      <c r="K34" s="6">
        <f t="shared" si="4"/>
        <v>0.9593546871329001</v>
      </c>
      <c r="L34" s="6">
        <f>L7*($B$34/$B$16)^2*($B$35/$B$20)^2</f>
        <v>0.5144539509750177</v>
      </c>
      <c r="M34" s="6">
        <f>M7*($B$34/$B$16)^2*($B$35/$B$20)^2</f>
        <v>0.39453461508340515</v>
      </c>
      <c r="N34" s="6">
        <f>N7*($B$34/$B$16)^2*($B$35/$B$20)^2</f>
        <v>0.2674201190382959</v>
      </c>
      <c r="O34" s="6">
        <f>O7*($B$34/$B$16)^2*($B$35/$B$20)^2</f>
        <v>0.08154514840629651</v>
      </c>
    </row>
    <row r="35" spans="1:15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28.90210432953164</v>
      </c>
      <c r="E35" s="6">
        <f t="shared" si="5"/>
        <v>22.41865478456872</v>
      </c>
      <c r="F35" s="6">
        <f t="shared" si="5"/>
        <v>19.21288414291437</v>
      </c>
      <c r="G35" s="6">
        <f t="shared" si="5"/>
        <v>17.93358599953118</v>
      </c>
      <c r="H35" s="6">
        <f t="shared" si="5"/>
        <v>17.617524105283568</v>
      </c>
      <c r="I35" s="6">
        <f t="shared" si="5"/>
        <v>17.421866742177897</v>
      </c>
      <c r="J35" s="6">
        <f t="shared" si="5"/>
        <v>17.493775003832116</v>
      </c>
      <c r="K35" s="6">
        <f>K8*($B$34/$B$16)^5*($B$35/$B$20)^3</f>
        <v>16.54893389139878</v>
      </c>
      <c r="L35" s="6">
        <f>L8*($B$34/$B$16)^5*($B$35/$B$20)^3</f>
        <v>15.95192809115329</v>
      </c>
      <c r="M35" s="6">
        <f>M8*($B$34/$B$16)^5*($B$35/$B$20)^3</f>
        <v>15.83654041547559</v>
      </c>
      <c r="N35" s="6">
        <f>N8*($B$34/$B$16)^5*($B$35/$B$20)^3</f>
        <v>15.64088305236993</v>
      </c>
      <c r="O35" s="6">
        <f>O8*($B$34/$B$16)^5*($B$35/$B$20)^3</f>
        <v>15.33819943936031</v>
      </c>
    </row>
    <row r="38" spans="1:15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  <c r="L38" s="3">
        <v>9</v>
      </c>
      <c r="M38" s="3">
        <v>10</v>
      </c>
      <c r="N38" s="3">
        <v>11</v>
      </c>
      <c r="O38" s="3">
        <v>12</v>
      </c>
    </row>
    <row r="39" spans="1:15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5033.185840707964</v>
      </c>
      <c r="F39" s="5">
        <f t="shared" si="6"/>
        <v>11510.742865044247</v>
      </c>
      <c r="G39" s="5">
        <f t="shared" si="6"/>
        <v>16478.533600663715</v>
      </c>
      <c r="H39" s="5">
        <f t="shared" si="6"/>
        <v>18597.51886061947</v>
      </c>
      <c r="I39" s="5">
        <f t="shared" si="6"/>
        <v>22210.043418141595</v>
      </c>
      <c r="J39" s="5">
        <f t="shared" si="6"/>
        <v>25022.36944137168</v>
      </c>
      <c r="K39" s="5">
        <f t="shared" si="6"/>
        <v>30351.59720685841</v>
      </c>
      <c r="L39" s="5">
        <f>L6*($B$40/$B$16)^3*($B$41/$B$20)</f>
        <v>30332.516399336284</v>
      </c>
      <c r="M39" s="5">
        <f>M6*($B$40/$B$16)^3*($B$41/$B$20)</f>
        <v>30331.011476769912</v>
      </c>
      <c r="N39" s="5">
        <f>N6*($B$40/$B$16)^3*($B$41/$B$20)</f>
        <v>30699.52768252212</v>
      </c>
      <c r="O39" s="5">
        <f>O6*($B$40/$B$16)^3*($B$41/$B$20)</f>
        <v>29859.974668141593</v>
      </c>
    </row>
    <row r="40" spans="1:15" ht="12.75">
      <c r="A40" s="9" t="s">
        <v>29</v>
      </c>
      <c r="B40" s="1">
        <v>38</v>
      </c>
      <c r="C40" s="4" t="s">
        <v>2</v>
      </c>
      <c r="D40" s="6">
        <f>D7*($B$40/$B$16)^2*($B$41/$B$20)^2</f>
        <v>5.83588671783225</v>
      </c>
      <c r="E40" s="6">
        <f aca="true" t="shared" si="7" ref="E40:K40">E7*($B$40/$B$16)^2*($B$41/$B$20)^2</f>
        <v>4.23629126204088</v>
      </c>
      <c r="F40" s="6">
        <f t="shared" si="7"/>
        <v>3.3387806895606547</v>
      </c>
      <c r="G40" s="6">
        <f t="shared" si="7"/>
        <v>2.6387638029602947</v>
      </c>
      <c r="H40" s="6">
        <f t="shared" si="7"/>
        <v>2.295476348970162</v>
      </c>
      <c r="I40" s="6">
        <f t="shared" si="7"/>
        <v>1.9294409311614067</v>
      </c>
      <c r="J40" s="6">
        <f t="shared" si="7"/>
        <v>1.675077335734983</v>
      </c>
      <c r="K40" s="6">
        <f t="shared" si="7"/>
        <v>0.8271986843135719</v>
      </c>
      <c r="L40" s="6">
        <f>L7*($B$40/$B$16)^2*($B$41/$B$20)^2</f>
        <v>0.4435852944631529</v>
      </c>
      <c r="M40" s="6">
        <f>M7*($B$40/$B$16)^2*($B$41/$B$20)^2</f>
        <v>0.34018545892395646</v>
      </c>
      <c r="N40" s="6">
        <f>N7*($B$40/$B$16)^2*($B$41/$B$20)^2</f>
        <v>0.23058163325240816</v>
      </c>
      <c r="O40" s="6">
        <f>O7*($B$40/$B$16)^2*($B$41/$B$20)^2</f>
        <v>0.07031188816665362</v>
      </c>
    </row>
    <row r="41" spans="1:15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23.140642569963923</v>
      </c>
      <c r="E41" s="6">
        <f t="shared" si="8"/>
        <v>17.949629942309574</v>
      </c>
      <c r="F41" s="6">
        <f t="shared" si="8"/>
        <v>15.38291051821533</v>
      </c>
      <c r="G41" s="6">
        <f t="shared" si="8"/>
        <v>14.358632813764576</v>
      </c>
      <c r="H41" s="6">
        <f t="shared" si="8"/>
        <v>14.105575969135566</v>
      </c>
      <c r="I41" s="6">
        <f t="shared" si="8"/>
        <v>13.94892173198427</v>
      </c>
      <c r="J41" s="6">
        <f t="shared" si="8"/>
        <v>14.006495511450131</v>
      </c>
      <c r="K41" s="6">
        <f>K8*($B$40/$B$16)^5*($B$41/$B$20)^3</f>
        <v>13.250002827770816</v>
      </c>
      <c r="L41" s="6">
        <f>L8*($B$40/$B$16)^5*($B$41/$B$20)^3</f>
        <v>12.772006565693795</v>
      </c>
      <c r="M41" s="6">
        <f>M8*($B$40/$B$16)^5*($B$41/$B$20)^3</f>
        <v>12.67962073352765</v>
      </c>
      <c r="N41" s="6">
        <f>N8*($B$40/$B$16)^5*($B$41/$B$20)^3</f>
        <v>12.522966496376359</v>
      </c>
      <c r="O41" s="6">
        <f>O8*($B$40/$B$16)^5*($B$41/$B$20)^3</f>
        <v>12.280621052578205</v>
      </c>
    </row>
    <row r="44" spans="1:15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  <c r="L44" s="3">
        <v>9</v>
      </c>
      <c r="M44" s="3">
        <v>10</v>
      </c>
      <c r="N44" s="3">
        <v>11</v>
      </c>
      <c r="O44" s="3">
        <v>12</v>
      </c>
    </row>
    <row r="45" spans="1:15" ht="12.75">
      <c r="A45" s="9" t="s">
        <v>39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4646.017699115044</v>
      </c>
      <c r="F45" s="5">
        <f t="shared" si="9"/>
        <v>10625.301106194689</v>
      </c>
      <c r="G45" s="5">
        <f t="shared" si="9"/>
        <v>15210.954092920352</v>
      </c>
      <c r="H45" s="5">
        <f t="shared" si="9"/>
        <v>17166.940486725664</v>
      </c>
      <c r="I45" s="5">
        <f t="shared" si="9"/>
        <v>20501.578539823007</v>
      </c>
      <c r="J45" s="5">
        <f t="shared" si="9"/>
        <v>23097.571792035396</v>
      </c>
      <c r="K45" s="5">
        <f t="shared" si="9"/>
        <v>28016.858960176993</v>
      </c>
      <c r="L45" s="5">
        <f>L6*($B$46/$B$16)^3*($B$47/$B$20)</f>
        <v>27999.245907079647</v>
      </c>
      <c r="M45" s="5">
        <f>M6*($B$46/$B$16)^3*($B$47/$B$20)</f>
        <v>27997.85674778761</v>
      </c>
      <c r="N45" s="5">
        <f>N6*($B$46/$B$16)^3*($B$47/$B$20)</f>
        <v>28338.02555309734</v>
      </c>
      <c r="O45" s="5">
        <f>O6*($B$46/$B$16)^3*($B$47/$B$20)</f>
        <v>27563.053539823006</v>
      </c>
    </row>
    <row r="46" spans="1:15" ht="12.75">
      <c r="A46" s="9" t="s">
        <v>29</v>
      </c>
      <c r="B46" s="1">
        <v>38</v>
      </c>
      <c r="C46" s="4" t="s">
        <v>2</v>
      </c>
      <c r="D46" s="6">
        <f>D7*($B$46/$B$16)^2*($B$47/$B$20)^2</f>
        <v>4.972589866081917</v>
      </c>
      <c r="E46" s="6">
        <f aca="true" t="shared" si="10" ref="E46:K46">E7*($B$46/$B$16)^2*($B$47/$B$20)^2</f>
        <v>3.609620957005247</v>
      </c>
      <c r="F46" s="6">
        <f t="shared" si="10"/>
        <v>2.844878220690735</v>
      </c>
      <c r="G46" s="6">
        <f t="shared" si="10"/>
        <v>2.2484141279661682</v>
      </c>
      <c r="H46" s="6">
        <f t="shared" si="10"/>
        <v>1.955908841726055</v>
      </c>
      <c r="I46" s="6">
        <f t="shared" si="10"/>
        <v>1.644020675072441</v>
      </c>
      <c r="J46" s="6">
        <f t="shared" si="10"/>
        <v>1.427284830448743</v>
      </c>
      <c r="K46" s="6">
        <f t="shared" si="10"/>
        <v>0.7048320150364163</v>
      </c>
      <c r="L46" s="6">
        <f>L7*($B$46/$B$16)^2*($B$47/$B$20)^2</f>
        <v>0.37796616806327826</v>
      </c>
      <c r="M46" s="6">
        <f>M7*($B$46/$B$16)^2*($B$47/$B$20)^2</f>
        <v>0.28986216618372623</v>
      </c>
      <c r="N46" s="6">
        <f>N7*($B$46/$B$16)^2*($B$47/$B$20)^2</f>
        <v>0.19647192419140103</v>
      </c>
      <c r="O46" s="6">
        <f>O7*($B$46/$B$16)^2*($B$47/$B$20)^2</f>
        <v>0.05991072127809539</v>
      </c>
    </row>
    <row r="47" spans="1:15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18.200742085069486</v>
      </c>
      <c r="E47" s="6">
        <f t="shared" si="11"/>
        <v>14.117870068416451</v>
      </c>
      <c r="F47" s="6">
        <f t="shared" si="11"/>
        <v>12.099075728482516</v>
      </c>
      <c r="G47" s="6">
        <f t="shared" si="11"/>
        <v>11.293453574048787</v>
      </c>
      <c r="H47" s="6">
        <f t="shared" si="11"/>
        <v>11.09441751236516</v>
      </c>
      <c r="I47" s="6">
        <f t="shared" si="11"/>
        <v>10.971204712275293</v>
      </c>
      <c r="J47" s="6">
        <f t="shared" si="11"/>
        <v>11.016488049060458</v>
      </c>
      <c r="K47" s="6">
        <f>K8*($B$46/$B$16)^5*($B$47/$B$20)^3</f>
        <v>10.421486065720513</v>
      </c>
      <c r="L47" s="6">
        <f>L8*($B$46/$B$16)^5*($B$47/$B$20)^3</f>
        <v>10.045529060318104</v>
      </c>
      <c r="M47" s="6">
        <f>M8*($B$46/$B$16)^5*($B$47/$B$20)^3</f>
        <v>9.972865101290749</v>
      </c>
      <c r="N47" s="6">
        <f>N8*($B$46/$B$16)^5*($B$47/$B$20)^3</f>
        <v>9.849652301200887</v>
      </c>
      <c r="O47" s="6">
        <f>O8*($B$46/$B$16)^5*($B$47/$B$20)^3</f>
        <v>9.65904104636101</v>
      </c>
    </row>
    <row r="50" spans="1:15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  <c r="L50" s="3">
        <v>9</v>
      </c>
      <c r="M50" s="3">
        <v>10</v>
      </c>
      <c r="N50" s="3">
        <v>11</v>
      </c>
      <c r="O50" s="3">
        <v>12</v>
      </c>
    </row>
    <row r="51" spans="1:15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4258.849557522124</v>
      </c>
      <c r="F51" s="5">
        <f t="shared" si="12"/>
        <v>9739.859347345133</v>
      </c>
      <c r="G51" s="5">
        <f t="shared" si="12"/>
        <v>13943.37458517699</v>
      </c>
      <c r="H51" s="5">
        <f t="shared" si="12"/>
        <v>15736.362112831861</v>
      </c>
      <c r="I51" s="5">
        <f t="shared" si="12"/>
        <v>18793.113661504427</v>
      </c>
      <c r="J51" s="5">
        <f t="shared" si="12"/>
        <v>21172.774142699116</v>
      </c>
      <c r="K51" s="5">
        <f t="shared" si="12"/>
        <v>25682.12071349558</v>
      </c>
      <c r="L51" s="5">
        <f>L6*($B$52/$B$16)^3*($B$53/$B$20)</f>
        <v>25665.975414823013</v>
      </c>
      <c r="M51" s="5">
        <f>M6*($B$52/$B$16)^3*($B$53/$B$20)</f>
        <v>25664.70201880531</v>
      </c>
      <c r="N51" s="5">
        <f>N6*($B$52/$B$16)^3*($B$53/$B$20)</f>
        <v>25976.523423672566</v>
      </c>
      <c r="O51" s="5">
        <f>O6*($B$52/$B$16)^3*($B$53/$B$20)</f>
        <v>25266.132411504426</v>
      </c>
    </row>
    <row r="52" spans="1:15" ht="12.75">
      <c r="A52" s="9" t="s">
        <v>29</v>
      </c>
      <c r="B52" s="1">
        <v>38</v>
      </c>
      <c r="C52" s="4" t="s">
        <v>2</v>
      </c>
      <c r="D52" s="6">
        <f>D7*($B$52/$B$16)^2*($B$53/$B$20)^2</f>
        <v>4.178356762471612</v>
      </c>
      <c r="E52" s="6">
        <f aca="true" t="shared" si="13" ref="E52:K52">E7*($B$52/$B$16)^2*($B$53/$B$20)^2</f>
        <v>3.033084276372465</v>
      </c>
      <c r="F52" s="6">
        <f t="shared" si="13"/>
        <v>2.39048794933041</v>
      </c>
      <c r="G52" s="6">
        <f t="shared" si="13"/>
        <v>1.889292426971572</v>
      </c>
      <c r="H52" s="6">
        <f t="shared" si="13"/>
        <v>1.6435067350614772</v>
      </c>
      <c r="I52" s="6">
        <f t="shared" si="13"/>
        <v>1.381434039470593</v>
      </c>
      <c r="J52" s="6">
        <f t="shared" si="13"/>
        <v>1.1993157255854023</v>
      </c>
      <c r="K52" s="6">
        <f t="shared" si="13"/>
        <v>0.5922546793014333</v>
      </c>
      <c r="L52" s="6">
        <f>L7*($B$52/$B$16)^2*($B$53/$B$20)^2</f>
        <v>0.3175965717753936</v>
      </c>
      <c r="M52" s="6">
        <f>M7*($B$52/$B$16)^2*($B$53/$B$20)^2</f>
        <v>0.24356473686271443</v>
      </c>
      <c r="N52" s="6">
        <f>N7*($B$52/$B$16)^2*($B$53/$B$20)^2</f>
        <v>0.1650909918552745</v>
      </c>
      <c r="O52" s="6">
        <f>O7*($B$52/$B$16)^2*($B$53/$B$20)^2</f>
        <v>0.05034164774062183</v>
      </c>
    </row>
    <row r="53" spans="1:15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14.019205853719612</v>
      </c>
      <c r="E53" s="6">
        <f t="shared" si="14"/>
        <v>10.87435478070735</v>
      </c>
      <c r="F53" s="6">
        <f t="shared" si="14"/>
        <v>9.319369094103145</v>
      </c>
      <c r="G53" s="6">
        <f t="shared" si="14"/>
        <v>8.698834899918367</v>
      </c>
      <c r="H53" s="6">
        <f t="shared" si="14"/>
        <v>8.545526451943305</v>
      </c>
      <c r="I53" s="6">
        <f t="shared" si="14"/>
        <v>8.450621222244456</v>
      </c>
      <c r="J53" s="6">
        <f t="shared" si="14"/>
        <v>8.485500922048306</v>
      </c>
      <c r="K53" s="6">
        <f>K8*($B$52/$B$16)^5*($B$53/$B$20)^3</f>
        <v>8.027197889741903</v>
      </c>
      <c r="L53" s="6">
        <f>L8*($B$52/$B$16)^5*($B$53/$B$20)^3</f>
        <v>7.737615265789006</v>
      </c>
      <c r="M53" s="6">
        <f>M8*($B$52/$B$16)^5*($B$53/$B$20)^3</f>
        <v>7.681645514940967</v>
      </c>
      <c r="N53" s="6">
        <f>N8*($B$52/$B$16)^5*($B$53/$B$20)^3</f>
        <v>7.58674028524212</v>
      </c>
      <c r="O53" s="6">
        <f>O8*($B$52/$B$16)^5*($B$53/$B$20)^3</f>
        <v>7.439921083742192</v>
      </c>
    </row>
    <row r="56" spans="1:15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  <c r="L56" s="3">
        <v>9</v>
      </c>
      <c r="M56" s="3">
        <v>10</v>
      </c>
      <c r="N56" s="3">
        <v>11</v>
      </c>
      <c r="O56" s="3">
        <v>12</v>
      </c>
    </row>
    <row r="57" spans="1:15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3871.681415929204</v>
      </c>
      <c r="F57" s="5">
        <f t="shared" si="15"/>
        <v>8854.417588495575</v>
      </c>
      <c r="G57" s="5">
        <f t="shared" si="15"/>
        <v>12675.795077433628</v>
      </c>
      <c r="H57" s="5">
        <f t="shared" si="15"/>
        <v>14305.783738938055</v>
      </c>
      <c r="I57" s="5">
        <f t="shared" si="15"/>
        <v>17084.648783185843</v>
      </c>
      <c r="J57" s="5">
        <f t="shared" si="15"/>
        <v>19247.976493362832</v>
      </c>
      <c r="K57" s="5">
        <f t="shared" si="15"/>
        <v>23347.38246681416</v>
      </c>
      <c r="L57" s="5">
        <f>L6*($B$58/$B$16)^3*($B$59/$B$20)</f>
        <v>23332.704922566372</v>
      </c>
      <c r="M57" s="5">
        <f>M6*($B$58/$B$16)^3*($B$59/$B$20)</f>
        <v>23331.54728982301</v>
      </c>
      <c r="N57" s="5">
        <f>N6*($B$58/$B$16)^3*($B$59/$B$20)</f>
        <v>23615.021294247785</v>
      </c>
      <c r="O57" s="5">
        <f>O6*($B$58/$B$16)^3*($B$59/$B$20)</f>
        <v>22969.211283185843</v>
      </c>
    </row>
    <row r="58" spans="1:15" ht="12.75">
      <c r="A58" s="9" t="s">
        <v>29</v>
      </c>
      <c r="B58" s="1">
        <v>38</v>
      </c>
      <c r="C58" s="4" t="s">
        <v>2</v>
      </c>
      <c r="D58" s="6">
        <f>D7*($B$58/$B$16)^2*($B$59/$B$20)^2</f>
        <v>3.453187407001332</v>
      </c>
      <c r="E58" s="6">
        <f aca="true" t="shared" si="16" ref="E58:K58">E7*($B$58/$B$16)^2*($B$59/$B$20)^2</f>
        <v>2.506681220142533</v>
      </c>
      <c r="F58" s="6">
        <f t="shared" si="16"/>
        <v>1.9756098754796776</v>
      </c>
      <c r="G58" s="6">
        <f t="shared" si="16"/>
        <v>1.561398699976506</v>
      </c>
      <c r="H58" s="6">
        <f t="shared" si="16"/>
        <v>1.3582700289764273</v>
      </c>
      <c r="I58" s="6">
        <f t="shared" si="16"/>
        <v>1.1416810243558622</v>
      </c>
      <c r="J58" s="6">
        <f t="shared" si="16"/>
        <v>0.9911700211449606</v>
      </c>
      <c r="K58" s="6">
        <f t="shared" si="16"/>
        <v>0.4894666771086225</v>
      </c>
      <c r="L58" s="6">
        <f>L7*($B$58/$B$16)^2*($B$59/$B$20)^2</f>
        <v>0.2624765055994988</v>
      </c>
      <c r="M58" s="6">
        <f>M7*($B$58/$B$16)^2*($B$59/$B$20)^2</f>
        <v>0.201293170960921</v>
      </c>
      <c r="N58" s="6">
        <f>N7*($B$58/$B$16)^2*($B$59/$B$20)^2</f>
        <v>0.13643883624402853</v>
      </c>
      <c r="O58" s="6">
        <f>O7*($B$58/$B$16)^2*($B$59/$B$20)^2</f>
        <v>0.041604667554232914</v>
      </c>
    </row>
    <row r="59" spans="1:15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10.532836854785584</v>
      </c>
      <c r="E59" s="6">
        <f t="shared" si="17"/>
        <v>8.170063697000263</v>
      </c>
      <c r="F59" s="6">
        <f t="shared" si="17"/>
        <v>7.001779935464421</v>
      </c>
      <c r="G59" s="6">
        <f t="shared" si="17"/>
        <v>6.535563410907864</v>
      </c>
      <c r="H59" s="6">
        <f t="shared" si="17"/>
        <v>6.420380504840951</v>
      </c>
      <c r="I59" s="6">
        <f t="shared" si="17"/>
        <v>6.349076801085241</v>
      </c>
      <c r="J59" s="6">
        <f t="shared" si="17"/>
        <v>6.375282435798877</v>
      </c>
      <c r="K59" s="6">
        <f>K8*($B$58/$B$16)^5*($B$59/$B$20)^3</f>
        <v>6.030952584329002</v>
      </c>
      <c r="L59" s="6">
        <f>L8*($B$58/$B$16)^5*($B$59/$B$20)^3</f>
        <v>5.813384872869276</v>
      </c>
      <c r="M59" s="6">
        <f>M8*($B$58/$B$16)^5*($B$59/$B$20)^3</f>
        <v>5.7713339706543705</v>
      </c>
      <c r="N59" s="6">
        <f>N8*($B$58/$B$16)^5*($B$59/$B$20)^3</f>
        <v>5.700030266898662</v>
      </c>
      <c r="O59" s="6">
        <f>O8*($B$58/$B$16)^5*($B$59/$B$20)^3</f>
        <v>5.589722827755216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65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</cp:lastModifiedBy>
  <cp:lastPrinted>2008-08-26T16:07:11Z</cp:lastPrinted>
  <dcterms:created xsi:type="dcterms:W3CDTF">1998-01-06T13:15:37Z</dcterms:created>
  <dcterms:modified xsi:type="dcterms:W3CDTF">2016-10-17T18:40:45Z</dcterms:modified>
  <cp:category/>
  <cp:version/>
  <cp:contentType/>
  <cp:contentStatus/>
</cp:coreProperties>
</file>